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_解答(ダウンロード用)\"/>
    </mc:Choice>
  </mc:AlternateContent>
  <xr:revisionPtr revIDLastSave="0" documentId="13_ncr:1_{1F02D19B-E738-47A6-9039-C72D59B7A60D}" xr6:coauthVersionLast="47" xr6:coauthVersionMax="47" xr10:uidLastSave="{00000000-0000-0000-0000-000000000000}"/>
  <bookViews>
    <workbookView xWindow="-108" yWindow="-108" windowWidth="19416" windowHeight="10560" activeTab="3" xr2:uid="{00000000-000D-0000-FFFF-FFFF00000000}"/>
  </bookViews>
  <sheets>
    <sheet name="データと分散分析結果" sheetId="11" r:id="rId1"/>
    <sheet name="散布図" sheetId="9" r:id="rId2"/>
    <sheet name="回帰分析結果とシミュレーション" sheetId="7" r:id="rId3"/>
    <sheet name="総合分散分析" sheetId="8" r:id="rId4"/>
  </sheets>
  <definedNames>
    <definedName name="_xlnm.Print_Area" localSheetId="0">データと分散分析結果!$A$1:$I$62</definedName>
    <definedName name="_xlnm.Print_Area" localSheetId="2">回帰分析結果とシミュレーション!$A$1:$J$62</definedName>
    <definedName name="_xlnm.Print_Area" localSheetId="1">散布図!$A$1:$G$62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1" l="1"/>
  <c r="H16" i="11"/>
  <c r="L43" i="7"/>
  <c r="L44" i="7" s="1"/>
  <c r="L45" i="7" s="1"/>
  <c r="L46" i="7" s="1"/>
  <c r="L49" i="7" s="1"/>
  <c r="L15" i="7"/>
  <c r="L16" i="7" s="1"/>
  <c r="L17" i="7" s="1"/>
  <c r="L18" i="7" s="1"/>
  <c r="L6" i="7"/>
  <c r="L7" i="7" s="1"/>
  <c r="L8" i="7" s="1"/>
  <c r="L9" i="7" s="1"/>
  <c r="L10" i="7" s="1"/>
  <c r="L11" i="7" s="1"/>
  <c r="L12" i="7" s="1"/>
  <c r="L13" i="7" s="1"/>
  <c r="L14" i="7" s="1"/>
  <c r="L5" i="7"/>
  <c r="J22" i="7"/>
  <c r="J21" i="7"/>
  <c r="F7" i="8"/>
  <c r="K31" i="7"/>
  <c r="K30" i="7"/>
  <c r="K32" i="7" s="1"/>
  <c r="I4" i="8"/>
  <c r="G6" i="8"/>
  <c r="H3" i="8" s="1"/>
  <c r="F13" i="8"/>
  <c r="I12" i="8" s="1"/>
  <c r="E13" i="8"/>
  <c r="G12" i="8"/>
  <c r="G4" i="8"/>
  <c r="H4" i="8" s="1"/>
  <c r="I5" i="8"/>
  <c r="I3" i="8"/>
  <c r="G5" i="8"/>
  <c r="I11" i="8" l="1"/>
  <c r="H5" i="8"/>
  <c r="F14" i="8"/>
  <c r="G13" i="8"/>
  <c r="H11" i="8" s="1"/>
  <c r="H12" i="8" l="1"/>
</calcChain>
</file>

<file path=xl/sharedStrings.xml><?xml version="1.0" encoding="utf-8"?>
<sst xmlns="http://schemas.openxmlformats.org/spreadsheetml/2006/main" count="100" uniqueCount="79">
  <si>
    <t>要因</t>
    <rPh sb="0" eb="2">
      <t>ヨウイン</t>
    </rPh>
    <phoneticPr fontId="1"/>
  </si>
  <si>
    <t>概要</t>
  </si>
  <si>
    <t>合計</t>
  </si>
  <si>
    <t>分散</t>
  </si>
  <si>
    <t>係数</t>
  </si>
  <si>
    <t xml:space="preserve">t </t>
  </si>
  <si>
    <t>分散分析: 一元配置</t>
  </si>
  <si>
    <t>グループ</t>
  </si>
  <si>
    <t>データの個数</t>
  </si>
  <si>
    <t>平均</t>
  </si>
  <si>
    <r>
      <rPr>
        <sz val="11"/>
        <color theme="1"/>
        <rFont val="游ゴシック"/>
        <family val="2"/>
        <charset val="128"/>
      </rPr>
      <t>概要</t>
    </r>
  </si>
  <si>
    <r>
      <rPr>
        <sz val="11"/>
        <color theme="1"/>
        <rFont val="游ゴシック"/>
        <family val="2"/>
        <charset val="128"/>
      </rPr>
      <t>回帰統計</t>
    </r>
  </si>
  <si>
    <r>
      <rPr>
        <sz val="11"/>
        <color theme="1"/>
        <rFont val="游ゴシック"/>
        <family val="2"/>
        <charset val="128"/>
      </rPr>
      <t>重相関</t>
    </r>
    <r>
      <rPr>
        <sz val="11"/>
        <color theme="1"/>
        <rFont val="Times New Roman"/>
        <family val="1"/>
      </rPr>
      <t xml:space="preserve"> R</t>
    </r>
  </si>
  <si>
    <r>
      <rPr>
        <sz val="11"/>
        <color theme="1"/>
        <rFont val="游ゴシック"/>
        <family val="2"/>
        <charset val="128"/>
      </rPr>
      <t>重決定</t>
    </r>
    <r>
      <rPr>
        <sz val="11"/>
        <color theme="1"/>
        <rFont val="Times New Roman"/>
        <family val="1"/>
      </rPr>
      <t xml:space="preserve"> R2</t>
    </r>
  </si>
  <si>
    <r>
      <rPr>
        <sz val="11"/>
        <color theme="1"/>
        <rFont val="游ゴシック"/>
        <family val="2"/>
        <charset val="128"/>
      </rPr>
      <t>補正</t>
    </r>
    <r>
      <rPr>
        <sz val="11"/>
        <color theme="1"/>
        <rFont val="Times New Roman"/>
        <family val="1"/>
      </rPr>
      <t xml:space="preserve"> R2</t>
    </r>
  </si>
  <si>
    <r>
      <rPr>
        <sz val="11"/>
        <color theme="1"/>
        <rFont val="游ゴシック"/>
        <family val="2"/>
        <charset val="128"/>
      </rPr>
      <t>標準誤差</t>
    </r>
  </si>
  <si>
    <r>
      <rPr>
        <sz val="11"/>
        <color theme="1"/>
        <rFont val="游ゴシック"/>
        <family val="2"/>
        <charset val="128"/>
      </rPr>
      <t>観測数</t>
    </r>
  </si>
  <si>
    <r>
      <rPr>
        <sz val="11"/>
        <color theme="1"/>
        <rFont val="游ゴシック"/>
        <family val="2"/>
        <charset val="128"/>
      </rPr>
      <t>分散分析表</t>
    </r>
  </si>
  <si>
    <r>
      <rPr>
        <sz val="11"/>
        <color theme="1"/>
        <rFont val="游ゴシック"/>
        <family val="2"/>
        <charset val="128"/>
      </rPr>
      <t>自由度</t>
    </r>
  </si>
  <si>
    <r>
      <rPr>
        <sz val="11"/>
        <color theme="1"/>
        <rFont val="游ゴシック"/>
        <family val="2"/>
        <charset val="128"/>
      </rPr>
      <t>変動</t>
    </r>
  </si>
  <si>
    <r>
      <rPr>
        <sz val="11"/>
        <color theme="1"/>
        <rFont val="游ゴシック"/>
        <family val="2"/>
        <charset val="128"/>
      </rPr>
      <t>分散</t>
    </r>
  </si>
  <si>
    <r>
      <rPr>
        <sz val="11"/>
        <color theme="1"/>
        <rFont val="游ゴシック"/>
        <family val="2"/>
        <charset val="128"/>
      </rPr>
      <t>有意</t>
    </r>
    <r>
      <rPr>
        <sz val="11"/>
        <color theme="1"/>
        <rFont val="Times New Roman"/>
        <family val="1"/>
      </rPr>
      <t xml:space="preserve"> F</t>
    </r>
  </si>
  <si>
    <r>
      <rPr>
        <sz val="11"/>
        <color theme="1"/>
        <rFont val="游ゴシック"/>
        <family val="2"/>
        <charset val="128"/>
      </rPr>
      <t>回帰</t>
    </r>
  </si>
  <si>
    <r>
      <rPr>
        <sz val="11"/>
        <color theme="1"/>
        <rFont val="游ゴシック"/>
        <family val="2"/>
        <charset val="128"/>
      </rPr>
      <t>残差</t>
    </r>
  </si>
  <si>
    <r>
      <rPr>
        <sz val="11"/>
        <color theme="1"/>
        <rFont val="游ゴシック"/>
        <family val="2"/>
        <charset val="128"/>
      </rPr>
      <t>合計</t>
    </r>
  </si>
  <si>
    <r>
      <t>P-</t>
    </r>
    <r>
      <rPr>
        <sz val="11"/>
        <color theme="1"/>
        <rFont val="游ゴシック"/>
        <family val="2"/>
        <charset val="128"/>
      </rPr>
      <t>値</t>
    </r>
  </si>
  <si>
    <r>
      <rPr>
        <sz val="11"/>
        <color theme="1"/>
        <rFont val="游ゴシック"/>
        <family val="2"/>
        <charset val="128"/>
      </rPr>
      <t>下限</t>
    </r>
    <r>
      <rPr>
        <sz val="11"/>
        <color theme="1"/>
        <rFont val="Times New Roman"/>
        <family val="1"/>
      </rPr>
      <t xml:space="preserve"> 95%</t>
    </r>
  </si>
  <si>
    <r>
      <rPr>
        <sz val="11"/>
        <color theme="1"/>
        <rFont val="游ゴシック"/>
        <family val="2"/>
        <charset val="128"/>
      </rPr>
      <t>上限</t>
    </r>
    <r>
      <rPr>
        <sz val="11"/>
        <color theme="1"/>
        <rFont val="Times New Roman"/>
        <family val="1"/>
      </rPr>
      <t xml:space="preserve"> 95%</t>
    </r>
  </si>
  <si>
    <r>
      <rPr>
        <sz val="11"/>
        <color theme="1"/>
        <rFont val="游ゴシック"/>
        <family val="2"/>
        <charset val="128"/>
      </rPr>
      <t>切片</t>
    </r>
  </si>
  <si>
    <r>
      <rPr>
        <sz val="11"/>
        <color theme="1"/>
        <rFont val="游ゴシック"/>
        <family val="2"/>
        <charset val="128"/>
      </rPr>
      <t>温度</t>
    </r>
    <r>
      <rPr>
        <sz val="11"/>
        <color theme="1"/>
        <rFont val="Times New Roman"/>
        <family val="1"/>
      </rPr>
      <t xml:space="preserve">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 xml:space="preserve"> (</t>
    </r>
    <r>
      <rPr>
        <sz val="11"/>
        <color theme="1"/>
        <rFont val="游ゴシック"/>
        <family val="2"/>
        <charset val="128"/>
      </rPr>
      <t>℃</t>
    </r>
    <r>
      <rPr>
        <sz val="11"/>
        <color theme="1"/>
        <rFont val="Times New Roman"/>
        <family val="1"/>
      </rPr>
      <t>)</t>
    </r>
    <phoneticPr fontId="1"/>
  </si>
  <si>
    <r>
      <rPr>
        <sz val="11"/>
        <color theme="1"/>
        <rFont val="游ゴシック"/>
        <family val="2"/>
        <charset val="128"/>
      </rPr>
      <t>伸び</t>
    </r>
    <r>
      <rPr>
        <sz val="11"/>
        <color theme="1"/>
        <rFont val="Times New Roman"/>
        <family val="1"/>
      </rPr>
      <t xml:space="preserve"> </t>
    </r>
    <r>
      <rPr>
        <i/>
        <sz val="11"/>
        <color theme="1"/>
        <rFont val="Times New Roman"/>
        <family val="1"/>
      </rPr>
      <t xml:space="preserve">y </t>
    </r>
    <r>
      <rPr>
        <sz val="11"/>
        <color theme="1"/>
        <rFont val="Times New Roman"/>
        <family val="1"/>
      </rPr>
      <t>(</t>
    </r>
    <r>
      <rPr>
        <i/>
        <sz val="11"/>
        <color theme="1"/>
        <rFont val="Times New Roman"/>
        <family val="1"/>
      </rPr>
      <t>mm</t>
    </r>
    <r>
      <rPr>
        <sz val="11"/>
        <color theme="1"/>
        <rFont val="Times New Roman"/>
        <family val="1"/>
      </rPr>
      <t>)</t>
    </r>
    <rPh sb="0" eb="1">
      <t>ノ</t>
    </rPh>
    <phoneticPr fontId="1"/>
  </si>
  <si>
    <r>
      <rPr>
        <sz val="11"/>
        <color theme="1"/>
        <rFont val="游ゴシック"/>
        <family val="2"/>
        <charset val="128"/>
      </rPr>
      <t>変動要因</t>
    </r>
  </si>
  <si>
    <r>
      <t xml:space="preserve">F </t>
    </r>
    <r>
      <rPr>
        <sz val="11"/>
        <color theme="1"/>
        <rFont val="游ゴシック"/>
        <family val="2"/>
        <charset val="128"/>
      </rPr>
      <t>境界値</t>
    </r>
  </si>
  <si>
    <r>
      <rPr>
        <sz val="11"/>
        <color theme="1"/>
        <rFont val="游ゴシック"/>
        <family val="2"/>
        <charset val="128"/>
      </rPr>
      <t>グループ間</t>
    </r>
  </si>
  <si>
    <r>
      <rPr>
        <sz val="11"/>
        <color theme="1"/>
        <rFont val="游ゴシック"/>
        <family val="2"/>
        <charset val="128"/>
      </rPr>
      <t>グループ内</t>
    </r>
  </si>
  <si>
    <r>
      <rPr>
        <sz val="11"/>
        <color theme="1"/>
        <rFont val="游ゴシック"/>
        <family val="2"/>
        <charset val="128"/>
      </rPr>
      <t>列</t>
    </r>
    <r>
      <rPr>
        <sz val="11"/>
        <color theme="1"/>
        <rFont val="Times New Roman"/>
        <family val="1"/>
      </rPr>
      <t xml:space="preserve"> 1</t>
    </r>
  </si>
  <si>
    <r>
      <rPr>
        <sz val="11"/>
        <color theme="1"/>
        <rFont val="游ゴシック"/>
        <family val="2"/>
        <charset val="128"/>
      </rPr>
      <t>列</t>
    </r>
    <r>
      <rPr>
        <sz val="11"/>
        <color theme="1"/>
        <rFont val="Times New Roman"/>
        <family val="1"/>
      </rPr>
      <t xml:space="preserve"> 2</t>
    </r>
  </si>
  <si>
    <r>
      <rPr>
        <sz val="11"/>
        <color theme="1"/>
        <rFont val="游ゴシック"/>
        <family val="2"/>
        <charset val="128"/>
      </rPr>
      <t>列</t>
    </r>
    <r>
      <rPr>
        <sz val="11"/>
        <color theme="1"/>
        <rFont val="Times New Roman"/>
        <family val="1"/>
      </rPr>
      <t xml:space="preserve"> 3</t>
    </r>
  </si>
  <si>
    <r>
      <rPr>
        <sz val="11"/>
        <color theme="1"/>
        <rFont val="游ゴシック"/>
        <family val="2"/>
        <charset val="128"/>
      </rPr>
      <t>列</t>
    </r>
    <r>
      <rPr>
        <sz val="11"/>
        <color theme="1"/>
        <rFont val="Times New Roman"/>
        <family val="1"/>
      </rPr>
      <t xml:space="preserve"> 4</t>
    </r>
  </si>
  <si>
    <r>
      <rPr>
        <sz val="11"/>
        <color theme="1"/>
        <rFont val="游ゴシック"/>
        <family val="2"/>
        <charset val="128"/>
      </rPr>
      <t>列</t>
    </r>
    <r>
      <rPr>
        <sz val="11"/>
        <color theme="1"/>
        <rFont val="Times New Roman"/>
        <family val="1"/>
      </rPr>
      <t xml:space="preserve"> 5</t>
    </r>
  </si>
  <si>
    <r>
      <rPr>
        <sz val="8"/>
        <color theme="1"/>
        <rFont val="游ゴシック"/>
        <family val="2"/>
        <charset val="128"/>
      </rPr>
      <t>観測された分散比</t>
    </r>
  </si>
  <si>
    <t>誤差</t>
    <rPh sb="0" eb="2">
      <t>ゴサ</t>
    </rPh>
    <phoneticPr fontId="1"/>
  </si>
  <si>
    <t>回帰による効果</t>
    <rPh sb="0" eb="2">
      <t>カイキ</t>
    </rPh>
    <rPh sb="5" eb="7">
      <t>コウカ</t>
    </rPh>
    <phoneticPr fontId="1"/>
  </si>
  <si>
    <t>あてはまりの悪さ</t>
    <rPh sb="6" eb="7">
      <t>ワル</t>
    </rPh>
    <phoneticPr fontId="1"/>
  </si>
  <si>
    <r>
      <rPr>
        <i/>
        <sz val="11"/>
        <color theme="1"/>
        <rFont val="Times New Roman"/>
        <family val="1"/>
      </rPr>
      <t>F</t>
    </r>
    <r>
      <rPr>
        <vertAlign val="subscript"/>
        <sz val="8"/>
        <color theme="1"/>
        <rFont val="游ゴシック"/>
        <family val="3"/>
        <charset val="128"/>
      </rPr>
      <t>0</t>
    </r>
    <phoneticPr fontId="1"/>
  </si>
  <si>
    <r>
      <rPr>
        <i/>
        <sz val="11"/>
        <color theme="1"/>
        <rFont val="Times New Roman"/>
        <family val="1"/>
      </rPr>
      <t>F</t>
    </r>
    <r>
      <rPr>
        <sz val="11"/>
        <color theme="1"/>
        <rFont val="Times New Roman"/>
        <family val="1"/>
      </rPr>
      <t xml:space="preserve"> (0.05)</t>
    </r>
    <phoneticPr fontId="1"/>
  </si>
  <si>
    <t>平方和</t>
    <rPh sb="0" eb="3">
      <t>ヘイホウワ</t>
    </rPh>
    <phoneticPr fontId="1"/>
  </si>
  <si>
    <t>不偏分散</t>
    <rPh sb="0" eb="4">
      <t>フヘンブンサン</t>
    </rPh>
    <phoneticPr fontId="1"/>
  </si>
  <si>
    <t>(処理効果</t>
    <rPh sb="1" eb="5">
      <t>ショリコウカ</t>
    </rPh>
    <phoneticPr fontId="1"/>
  </si>
  <si>
    <t>)</t>
    <phoneticPr fontId="1"/>
  </si>
  <si>
    <r>
      <rPr>
        <sz val="11"/>
        <color theme="1"/>
        <rFont val="ＭＳ 明朝"/>
        <family val="1"/>
        <charset val="128"/>
      </rPr>
      <t>回帰母数</t>
    </r>
    <rPh sb="0" eb="4">
      <t>カイキボスウ</t>
    </rPh>
    <phoneticPr fontId="1"/>
  </si>
  <si>
    <r>
      <rPr>
        <sz val="11"/>
        <color theme="1"/>
        <rFont val="ＭＳ 明朝"/>
        <family val="1"/>
        <charset val="128"/>
      </rPr>
      <t>標準誤差</t>
    </r>
  </si>
  <si>
    <r>
      <rPr>
        <i/>
        <sz val="11"/>
        <color theme="1"/>
        <rFont val="Times New Roman"/>
        <family val="1"/>
      </rPr>
      <t>t</t>
    </r>
    <r>
      <rPr>
        <sz val="11"/>
        <color theme="1"/>
        <rFont val="Times New Roman"/>
        <family val="1"/>
      </rPr>
      <t xml:space="preserve"> </t>
    </r>
    <r>
      <rPr>
        <vertAlign val="subscript"/>
        <sz val="11"/>
        <color theme="1"/>
        <rFont val="Times New Roman"/>
        <family val="1"/>
      </rPr>
      <t>0</t>
    </r>
    <r>
      <rPr>
        <sz val="11"/>
        <color theme="1"/>
        <rFont val="ＭＳ 明朝"/>
        <family val="1"/>
        <charset val="128"/>
      </rPr>
      <t>値</t>
    </r>
    <rPh sb="3" eb="4">
      <t>チ</t>
    </rPh>
    <phoneticPr fontId="1"/>
  </si>
  <si>
    <r>
      <t>P-</t>
    </r>
    <r>
      <rPr>
        <sz val="11"/>
        <color theme="1"/>
        <rFont val="ＭＳ 明朝"/>
        <family val="1"/>
        <charset val="128"/>
      </rPr>
      <t>値</t>
    </r>
  </si>
  <si>
    <r>
      <rPr>
        <sz val="11"/>
        <color theme="1"/>
        <rFont val="ＭＳ 明朝"/>
        <family val="1"/>
        <charset val="128"/>
      </rPr>
      <t>下限</t>
    </r>
    <r>
      <rPr>
        <sz val="11"/>
        <color theme="1"/>
        <rFont val="Times New Roman"/>
        <family val="1"/>
      </rPr>
      <t xml:space="preserve"> 95%</t>
    </r>
  </si>
  <si>
    <r>
      <rPr>
        <sz val="11"/>
        <color theme="1"/>
        <rFont val="ＭＳ 明朝"/>
        <family val="1"/>
        <charset val="128"/>
      </rPr>
      <t>上限</t>
    </r>
    <r>
      <rPr>
        <sz val="11"/>
        <color theme="1"/>
        <rFont val="Times New Roman"/>
        <family val="1"/>
      </rPr>
      <t xml:space="preserve"> 95%</t>
    </r>
  </si>
  <si>
    <r>
      <rPr>
        <sz val="11"/>
        <color theme="1"/>
        <rFont val="ＭＳ 明朝"/>
        <family val="1"/>
        <charset val="128"/>
      </rPr>
      <t>切片</t>
    </r>
  </si>
  <si>
    <t>合計</t>
    <rPh sb="0" eb="2">
      <t>ゴウケイ</t>
    </rPh>
    <phoneticPr fontId="1"/>
  </si>
  <si>
    <r>
      <rPr>
        <sz val="11"/>
        <color theme="1"/>
        <rFont val="ＭＳ 明朝"/>
        <family val="1"/>
        <charset val="128"/>
      </rPr>
      <t>要因</t>
    </r>
    <rPh sb="0" eb="2">
      <t>ヨウイン</t>
    </rPh>
    <phoneticPr fontId="1"/>
  </si>
  <si>
    <r>
      <rPr>
        <sz val="11"/>
        <color theme="1"/>
        <rFont val="ＭＳ 明朝"/>
        <family val="1"/>
        <charset val="128"/>
      </rPr>
      <t>平方和</t>
    </r>
    <rPh sb="0" eb="3">
      <t>ヘイホウワ</t>
    </rPh>
    <phoneticPr fontId="1"/>
  </si>
  <si>
    <r>
      <rPr>
        <sz val="11"/>
        <color theme="1"/>
        <rFont val="ＭＳ 明朝"/>
        <family val="1"/>
        <charset val="128"/>
      </rPr>
      <t>自由度</t>
    </r>
  </si>
  <si>
    <r>
      <rPr>
        <sz val="11"/>
        <color theme="1"/>
        <rFont val="ＭＳ 明朝"/>
        <family val="1"/>
        <charset val="128"/>
      </rPr>
      <t>不偏分散</t>
    </r>
    <rPh sb="0" eb="4">
      <t>フヘンブンサン</t>
    </rPh>
    <phoneticPr fontId="1"/>
  </si>
  <si>
    <r>
      <t>(</t>
    </r>
    <r>
      <rPr>
        <sz val="11"/>
        <color theme="1"/>
        <rFont val="ＭＳ 明朝"/>
        <family val="1"/>
        <charset val="128"/>
      </rPr>
      <t>処理効果</t>
    </r>
    <rPh sb="1" eb="5">
      <t>ショリコウカ</t>
    </rPh>
    <phoneticPr fontId="1"/>
  </si>
  <si>
    <r>
      <rPr>
        <sz val="11"/>
        <color theme="1"/>
        <rFont val="ＭＳ 明朝"/>
        <family val="1"/>
        <charset val="128"/>
      </rPr>
      <t>回帰による効果</t>
    </r>
    <rPh sb="0" eb="2">
      <t>カイキ</t>
    </rPh>
    <rPh sb="5" eb="7">
      <t>コウカ</t>
    </rPh>
    <phoneticPr fontId="1"/>
  </si>
  <si>
    <r>
      <rPr>
        <sz val="11"/>
        <color theme="1"/>
        <rFont val="ＭＳ 明朝"/>
        <family val="1"/>
        <charset val="128"/>
      </rPr>
      <t>誤差</t>
    </r>
    <rPh sb="0" eb="2">
      <t>ゴサ</t>
    </rPh>
    <phoneticPr fontId="1"/>
  </si>
  <si>
    <r>
      <rPr>
        <sz val="11"/>
        <color theme="1"/>
        <rFont val="ＭＳ 明朝"/>
        <family val="1"/>
        <charset val="128"/>
      </rPr>
      <t>合計</t>
    </r>
  </si>
  <si>
    <r>
      <rPr>
        <i/>
        <sz val="11"/>
        <color theme="1"/>
        <rFont val="Times New Roman"/>
        <family val="1"/>
      </rPr>
      <t>F</t>
    </r>
    <r>
      <rPr>
        <vertAlign val="subscript"/>
        <sz val="8"/>
        <color theme="1"/>
        <rFont val="Times New Roman"/>
        <family val="1"/>
      </rPr>
      <t>0</t>
    </r>
    <phoneticPr fontId="1"/>
  </si>
  <si>
    <t>データ欄</t>
    <rPh sb="3" eb="4">
      <t>ラン</t>
    </rPh>
    <phoneticPr fontId="1"/>
  </si>
  <si>
    <t>シミュレーション欄</t>
    <rPh sb="8" eb="9">
      <t>ラン</t>
    </rPh>
    <phoneticPr fontId="1"/>
  </si>
  <si>
    <r>
      <rPr>
        <sz val="11"/>
        <color theme="1"/>
        <rFont val="游ゴシック"/>
        <family val="2"/>
        <charset val="128"/>
      </rPr>
      <t>伸び</t>
    </r>
    <r>
      <rPr>
        <sz val="11"/>
        <color theme="1"/>
        <rFont val="Times New Roman"/>
        <family val="1"/>
      </rPr>
      <t xml:space="preserve"> </t>
    </r>
    <r>
      <rPr>
        <i/>
        <sz val="11"/>
        <color theme="1"/>
        <rFont val="Times New Roman"/>
        <family val="1"/>
      </rPr>
      <t xml:space="preserve">y </t>
    </r>
    <r>
      <rPr>
        <sz val="11"/>
        <color theme="1"/>
        <rFont val="Times New Roman"/>
        <family val="1"/>
      </rPr>
      <t>(</t>
    </r>
    <r>
      <rPr>
        <sz val="11"/>
        <color theme="1"/>
        <rFont val="游ゴシック"/>
        <family val="3"/>
        <charset val="128"/>
      </rPr>
      <t>μ</t>
    </r>
    <r>
      <rPr>
        <i/>
        <sz val="11"/>
        <color theme="1"/>
        <rFont val="Times New Roman"/>
        <family val="1"/>
      </rPr>
      <t>m</t>
    </r>
    <r>
      <rPr>
        <sz val="11"/>
        <color theme="1"/>
        <rFont val="Times New Roman"/>
        <family val="1"/>
      </rPr>
      <t>)</t>
    </r>
    <rPh sb="0" eb="1">
      <t>ノ</t>
    </rPh>
    <phoneticPr fontId="1"/>
  </si>
  <si>
    <r>
      <rPr>
        <i/>
        <sz val="11"/>
        <color theme="1"/>
        <rFont val="Times New Roman"/>
        <family val="1"/>
      </rPr>
      <t>F</t>
    </r>
    <r>
      <rPr>
        <sz val="11"/>
        <color theme="1"/>
        <rFont val="Times New Roman"/>
        <family val="1"/>
      </rPr>
      <t>(1,13;0.05)=</t>
    </r>
    <phoneticPr fontId="1"/>
  </si>
  <si>
    <r>
      <rPr>
        <i/>
        <sz val="11"/>
        <color theme="1"/>
        <rFont val="Times New Roman"/>
        <family val="1"/>
      </rPr>
      <t>t</t>
    </r>
    <r>
      <rPr>
        <sz val="11"/>
        <color theme="1"/>
        <rFont val="Times New Roman"/>
        <family val="1"/>
      </rPr>
      <t>(13;0.05)=</t>
    </r>
    <phoneticPr fontId="1"/>
  </si>
  <si>
    <r>
      <rPr>
        <sz val="11"/>
        <color theme="1"/>
        <rFont val="游ゴシック"/>
        <family val="2"/>
        <charset val="128"/>
      </rPr>
      <t>温度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游ゴシック"/>
        <family val="2"/>
        <charset val="128"/>
      </rPr>
      <t>（</t>
    </r>
    <r>
      <rPr>
        <sz val="11"/>
        <color theme="1"/>
        <rFont val="Times New Roman"/>
        <family val="1"/>
      </rPr>
      <t>°C</t>
    </r>
    <r>
      <rPr>
        <sz val="11"/>
        <color theme="1"/>
        <rFont val="游ゴシック"/>
        <family val="2"/>
        <charset val="128"/>
      </rPr>
      <t>）</t>
    </r>
    <phoneticPr fontId="1"/>
  </si>
  <si>
    <t>№</t>
    <phoneticPr fontId="1"/>
  </si>
  <si>
    <r>
      <rPr>
        <sz val="11"/>
        <color theme="1"/>
        <rFont val="ＭＳ 明朝"/>
        <family val="1"/>
        <charset val="128"/>
      </rPr>
      <t>温度</t>
    </r>
    <r>
      <rPr>
        <sz val="11"/>
        <color theme="1"/>
        <rFont val="Times New Roman"/>
        <family val="1"/>
      </rPr>
      <t xml:space="preserve">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 xml:space="preserve"> (</t>
    </r>
    <r>
      <rPr>
        <sz val="11"/>
        <color theme="1"/>
        <rFont val="ＭＳ 明朝"/>
        <family val="1"/>
        <charset val="128"/>
      </rPr>
      <t>℃</t>
    </r>
    <r>
      <rPr>
        <sz val="11"/>
        <color theme="1"/>
        <rFont val="Times New Roman"/>
        <family val="1"/>
      </rPr>
      <t>)</t>
    </r>
    <phoneticPr fontId="1"/>
  </si>
  <si>
    <r>
      <rPr>
        <sz val="11"/>
        <color theme="1"/>
        <rFont val="ＭＳ 明朝"/>
        <family val="1"/>
        <charset val="128"/>
      </rPr>
      <t>伸び</t>
    </r>
    <r>
      <rPr>
        <sz val="11"/>
        <color theme="1"/>
        <rFont val="Times New Roman"/>
        <family val="1"/>
      </rPr>
      <t xml:space="preserve"> </t>
    </r>
    <r>
      <rPr>
        <i/>
        <sz val="11"/>
        <color theme="1"/>
        <rFont val="Times New Roman"/>
        <family val="1"/>
      </rPr>
      <t xml:space="preserve">y </t>
    </r>
    <r>
      <rPr>
        <sz val="11"/>
        <color theme="1"/>
        <rFont val="Times New Roman"/>
        <family val="1"/>
      </rPr>
      <t>(</t>
    </r>
    <r>
      <rPr>
        <i/>
        <sz val="11"/>
        <color theme="1"/>
        <rFont val="ＭＳ 明朝"/>
        <family val="1"/>
        <charset val="128"/>
      </rPr>
      <t>μ</t>
    </r>
    <r>
      <rPr>
        <i/>
        <sz val="11"/>
        <color theme="1"/>
        <rFont val="Times New Roman"/>
        <family val="1"/>
      </rPr>
      <t>m</t>
    </r>
    <r>
      <rPr>
        <sz val="11"/>
        <color theme="1"/>
        <rFont val="Times New Roman"/>
        <family val="1"/>
      </rPr>
      <t>)</t>
    </r>
    <rPh sb="0" eb="1">
      <t>ノ</t>
    </rPh>
    <phoneticPr fontId="1"/>
  </si>
  <si>
    <t>…</t>
    <phoneticPr fontId="1"/>
  </si>
  <si>
    <r>
      <rPr>
        <i/>
        <sz val="9"/>
        <color theme="1"/>
        <rFont val="Times New Roman"/>
        <family val="1"/>
      </rPr>
      <t>t</t>
    </r>
    <r>
      <rPr>
        <sz val="9"/>
        <color theme="1"/>
        <rFont val="Times New Roman"/>
        <family val="1"/>
      </rPr>
      <t>(28;0.05)=</t>
    </r>
    <phoneticPr fontId="1"/>
  </si>
  <si>
    <r>
      <rPr>
        <i/>
        <sz val="9"/>
        <color theme="1"/>
        <rFont val="Times New Roman"/>
        <family val="1"/>
      </rPr>
      <t>F</t>
    </r>
    <r>
      <rPr>
        <sz val="9"/>
        <color theme="1"/>
        <rFont val="Times New Roman"/>
        <family val="1"/>
      </rPr>
      <t>(4,10;0.05)=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</si>
</sst>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"/>
    <numFmt numFmtId="177" formatCode="0.0000"/>
    <numFmt numFmtId="178" formatCode="0.000"/>
  </numFmts>
  <fonts count="1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sz val="11"/>
      <color theme="1"/>
      <name val="Times New Roman"/>
      <family val="1"/>
    </font>
    <font>
      <sz val="11"/>
      <color theme="1"/>
      <name val="ＭＳ 明朝"/>
      <family val="1"/>
      <charset val="128"/>
    </font>
    <font>
      <i/>
      <sz val="11"/>
      <color theme="1"/>
      <name val="Times New Roman"/>
      <family val="1"/>
    </font>
    <font>
      <sz val="11"/>
      <color theme="1"/>
      <name val="Times New Roman"/>
      <family val="2"/>
      <charset val="128"/>
    </font>
    <font>
      <sz val="8"/>
      <color theme="1"/>
      <name val="Times New Roman"/>
      <family val="1"/>
    </font>
    <font>
      <sz val="8"/>
      <color theme="1"/>
      <name val="游ゴシック"/>
      <family val="2"/>
      <charset val="128"/>
    </font>
    <font>
      <sz val="8"/>
      <color theme="1"/>
      <name val="游ゴシック"/>
      <family val="2"/>
      <charset val="128"/>
      <scheme val="minor"/>
    </font>
    <font>
      <vertAlign val="subscript"/>
      <sz val="8"/>
      <color theme="1"/>
      <name val="游ゴシック"/>
      <family val="3"/>
      <charset val="128"/>
    </font>
    <font>
      <vertAlign val="subscript"/>
      <sz val="11"/>
      <color theme="1"/>
      <name val="Times New Roman"/>
      <family val="1"/>
    </font>
    <font>
      <vertAlign val="subscript"/>
      <sz val="8"/>
      <color theme="1"/>
      <name val="Times New Roman"/>
      <family val="1"/>
    </font>
    <font>
      <sz val="11"/>
      <color theme="1"/>
      <name val="游ゴシック"/>
      <family val="3"/>
      <charset val="128"/>
    </font>
    <font>
      <i/>
      <sz val="11"/>
      <color theme="1"/>
      <name val="ＭＳ 明朝"/>
      <family val="1"/>
      <charset val="128"/>
    </font>
    <font>
      <sz val="11"/>
      <color theme="1"/>
      <name val="Times New Roman"/>
      <family val="1"/>
      <charset val="128"/>
    </font>
    <font>
      <sz val="11"/>
      <color theme="1"/>
      <name val="ＭＳ Ｐ明朝"/>
      <family val="1"/>
      <charset val="128"/>
    </font>
    <font>
      <sz val="9"/>
      <color theme="1"/>
      <name val="Times New Roman"/>
      <family val="1"/>
    </font>
    <font>
      <i/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0" fillId="0" borderId="6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Continuous" vertical="center"/>
    </xf>
    <xf numFmtId="0" fontId="3" fillId="0" borderId="0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>
      <alignment vertical="center"/>
    </xf>
    <xf numFmtId="0" fontId="0" fillId="0" borderId="6" xfId="0" applyFont="1" applyFill="1" applyBorder="1" applyAlignment="1">
      <alignment vertical="center"/>
    </xf>
    <xf numFmtId="0" fontId="7" fillId="0" borderId="6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2" fontId="3" fillId="0" borderId="5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8" fontId="3" fillId="0" borderId="5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7" fillId="0" borderId="10" xfId="0" applyFont="1" applyBorder="1">
      <alignment vertical="center"/>
    </xf>
    <xf numFmtId="0" fontId="17" fillId="0" borderId="12" xfId="0" applyFont="1" applyBorder="1" applyAlignment="1">
      <alignment horizontal="right" vertical="center"/>
    </xf>
    <xf numFmtId="178" fontId="3" fillId="0" borderId="11" xfId="0" applyNumberFormat="1" applyFont="1" applyBorder="1" applyAlignment="1">
      <alignment horizontal="left" vertical="center"/>
    </xf>
    <xf numFmtId="178" fontId="3" fillId="0" borderId="13" xfId="0" applyNumberFormat="1" applyFont="1" applyBorder="1" applyAlignment="1">
      <alignment horizontal="left" vertical="center"/>
    </xf>
    <xf numFmtId="178" fontId="3" fillId="0" borderId="9" xfId="0" applyNumberFormat="1" applyFont="1" applyBorder="1" applyAlignment="1">
      <alignment horizontal="left" vertical="center"/>
    </xf>
    <xf numFmtId="178" fontId="3" fillId="0" borderId="0" xfId="0" applyNumberFormat="1" applyFont="1">
      <alignment vertical="center"/>
    </xf>
    <xf numFmtId="178" fontId="3" fillId="0" borderId="0" xfId="0" applyNumberFormat="1" applyFont="1" applyAlignment="1">
      <alignment horizontal="center" vertical="center"/>
    </xf>
    <xf numFmtId="178" fontId="3" fillId="0" borderId="6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温度と伸びの散布図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散布図!$B$4:$F$4</c:f>
              <c:numCache>
                <c:formatCode>0</c:formatCode>
                <c:ptCount val="5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</c:numCache>
            </c:numRef>
          </c:xVal>
          <c:yVal>
            <c:numRef>
              <c:f>散布図!$B$5:$F$5</c:f>
              <c:numCache>
                <c:formatCode>0.0</c:formatCode>
                <c:ptCount val="5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71E-44B8-9817-6771A0CCE94B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散布図!$B$4:$F$4</c:f>
              <c:numCache>
                <c:formatCode>0</c:formatCode>
                <c:ptCount val="5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</c:numCache>
            </c:numRef>
          </c:xVal>
          <c:yVal>
            <c:numRef>
              <c:f>散布図!$B$6:$F$6</c:f>
              <c:numCache>
                <c:formatCode>0.0</c:formatCode>
                <c:ptCount val="5"/>
                <c:pt idx="0">
                  <c:v>9.1999999999999993</c:v>
                </c:pt>
                <c:pt idx="1">
                  <c:v>11.3</c:v>
                </c:pt>
                <c:pt idx="2">
                  <c:v>13.1</c:v>
                </c:pt>
                <c:pt idx="3">
                  <c:v>15.1</c:v>
                </c:pt>
                <c:pt idx="4">
                  <c:v>17.100000000000001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71E-44B8-9817-6771A0CCE94B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散布図!$B$4:$F$4</c:f>
              <c:numCache>
                <c:formatCode>0</c:formatCode>
                <c:ptCount val="5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</c:numCache>
            </c:numRef>
          </c:xVal>
          <c:yVal>
            <c:numRef>
              <c:f>散布図!$B$7:$F$7</c:f>
              <c:numCache>
                <c:formatCode>0.0</c:formatCode>
                <c:ptCount val="5"/>
                <c:pt idx="0">
                  <c:v>10.8</c:v>
                </c:pt>
                <c:pt idx="1">
                  <c:v>12.4</c:v>
                </c:pt>
                <c:pt idx="2">
                  <c:v>15</c:v>
                </c:pt>
                <c:pt idx="3">
                  <c:v>16.5</c:v>
                </c:pt>
                <c:pt idx="4">
                  <c:v>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71E-44B8-9817-6771A0CCE9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0557120"/>
        <c:axId val="371785648"/>
      </c:scatterChart>
      <c:valAx>
        <c:axId val="640557120"/>
        <c:scaling>
          <c:orientation val="minMax"/>
          <c:min val="1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1785648"/>
        <c:crosses val="autoZero"/>
        <c:crossBetween val="midCat"/>
      </c:valAx>
      <c:valAx>
        <c:axId val="371785648"/>
        <c:scaling>
          <c:orientation val="minMax"/>
          <c:min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40557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297180</xdr:colOff>
      <xdr:row>8</xdr:row>
      <xdr:rowOff>0</xdr:rowOff>
    </xdr:from>
    <xdr:ext cx="228600" cy="243840"/>
    <xdr:sp macro="" textlink="">
      <xdr:nvSpPr>
        <xdr:cNvPr id="2" name="Object 22" hidden="1">
          <a:extLst>
            <a:ext uri="{63B3BB69-23CF-44E3-9099-C40C66FF867C}">
              <a14:compatExt xmlns:a14="http://schemas.microsoft.com/office/drawing/2010/main" spid="_x0000_s1046"/>
            </a:ex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3261360" y="1821180"/>
          <a:ext cx="228600" cy="2438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prstDash val="solid"/>
              <a:miter lim="800000"/>
              <a:headEnd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oneCellAnchor>
  <xdr:oneCellAnchor>
    <xdr:from>
      <xdr:col>4</xdr:col>
      <xdr:colOff>289560</xdr:colOff>
      <xdr:row>8</xdr:row>
      <xdr:rowOff>0</xdr:rowOff>
    </xdr:from>
    <xdr:ext cx="228600" cy="243840"/>
    <xdr:sp macro="" textlink="">
      <xdr:nvSpPr>
        <xdr:cNvPr id="3" name="Object 23" hidden="1">
          <a:extLst>
            <a:ext uri="{63B3BB69-23CF-44E3-9099-C40C66FF867C}">
              <a14:compatExt xmlns:a14="http://schemas.microsoft.com/office/drawing/2010/main" spid="_x0000_s1047"/>
            </a:ex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 bwMode="auto">
        <a:xfrm>
          <a:off x="3253740" y="1821180"/>
          <a:ext cx="228600" cy="2438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prstDash val="solid"/>
              <a:miter lim="800000"/>
              <a:headEnd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297180</xdr:colOff>
      <xdr:row>8</xdr:row>
      <xdr:rowOff>0</xdr:rowOff>
    </xdr:from>
    <xdr:ext cx="228600" cy="243840"/>
    <xdr:sp macro="" textlink="">
      <xdr:nvSpPr>
        <xdr:cNvPr id="2" name="Object 22" hidden="1">
          <a:extLst>
            <a:ext uri="{63B3BB69-23CF-44E3-9099-C40C66FF867C}">
              <a14:compatExt xmlns:a14="http://schemas.microsoft.com/office/drawing/2010/main" spid="_x0000_s1046"/>
            </a:ex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 bwMode="auto">
        <a:xfrm>
          <a:off x="3223260" y="1798320"/>
          <a:ext cx="228600" cy="2438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prstDash val="solid"/>
              <a:miter lim="800000"/>
              <a:headEnd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oneCellAnchor>
  <xdr:oneCellAnchor>
    <xdr:from>
      <xdr:col>4</xdr:col>
      <xdr:colOff>289560</xdr:colOff>
      <xdr:row>8</xdr:row>
      <xdr:rowOff>0</xdr:rowOff>
    </xdr:from>
    <xdr:ext cx="228600" cy="243840"/>
    <xdr:sp macro="" textlink="">
      <xdr:nvSpPr>
        <xdr:cNvPr id="3" name="Object 23" hidden="1">
          <a:extLst>
            <a:ext uri="{63B3BB69-23CF-44E3-9099-C40C66FF867C}">
              <a14:compatExt xmlns:a14="http://schemas.microsoft.com/office/drawing/2010/main" spid="_x0000_s1047"/>
            </a:ex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 bwMode="auto">
        <a:xfrm>
          <a:off x="3215640" y="1798320"/>
          <a:ext cx="228600" cy="2438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prstDash val="solid"/>
              <a:miter lim="800000"/>
              <a:headEnd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oneCellAnchor>
  <xdr:twoCellAnchor>
    <xdr:from>
      <xdr:col>0</xdr:col>
      <xdr:colOff>681990</xdr:colOff>
      <xdr:row>8</xdr:row>
      <xdr:rowOff>114306</xdr:rowOff>
    </xdr:from>
    <xdr:to>
      <xdr:col>6</xdr:col>
      <xdr:colOff>68580</xdr:colOff>
      <xdr:row>15</xdr:row>
      <xdr:rowOff>480060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297180</xdr:colOff>
      <xdr:row>8</xdr:row>
      <xdr:rowOff>0</xdr:rowOff>
    </xdr:from>
    <xdr:ext cx="228600" cy="243840"/>
    <xdr:sp macro="" textlink="">
      <xdr:nvSpPr>
        <xdr:cNvPr id="2" name="Object 22" hidden="1">
          <a:extLst>
            <a:ext uri="{63B3BB69-23CF-44E3-9099-C40C66FF867C}">
              <a14:compatExt xmlns:a14="http://schemas.microsoft.com/office/drawing/2010/main" spid="_x0000_s1046"/>
            </a:ex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 bwMode="auto">
        <a:xfrm>
          <a:off x="3223260" y="1798320"/>
          <a:ext cx="228600" cy="2438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prstDash val="solid"/>
              <a:miter lim="800000"/>
              <a:headEnd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oneCellAnchor>
  <xdr:oneCellAnchor>
    <xdr:from>
      <xdr:col>4</xdr:col>
      <xdr:colOff>289560</xdr:colOff>
      <xdr:row>8</xdr:row>
      <xdr:rowOff>0</xdr:rowOff>
    </xdr:from>
    <xdr:ext cx="228600" cy="243840"/>
    <xdr:sp macro="" textlink="">
      <xdr:nvSpPr>
        <xdr:cNvPr id="3" name="Object 23" hidden="1">
          <a:extLst>
            <a:ext uri="{63B3BB69-23CF-44E3-9099-C40C66FF867C}">
              <a14:compatExt xmlns:a14="http://schemas.microsoft.com/office/drawing/2010/main" spid="_x0000_s1047"/>
            </a:ex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 bwMode="auto">
        <a:xfrm>
          <a:off x="3215640" y="1798320"/>
          <a:ext cx="228600" cy="2438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prstDash val="solid"/>
              <a:miter lim="800000"/>
              <a:headEnd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48A10-9D84-450C-81A8-D9D1F8E46A3F}">
  <sheetPr codeName="Sheet1"/>
  <dimension ref="A4:J62"/>
  <sheetViews>
    <sheetView showGridLines="0" topLeftCell="A22" workbookViewId="0">
      <selection activeCell="K33" sqref="K33"/>
    </sheetView>
  </sheetViews>
  <sheetFormatPr defaultRowHeight="18" x14ac:dyDescent="0.45"/>
  <cols>
    <col min="1" max="1" width="12.59765625" customWidth="1"/>
    <col min="2" max="2" width="11.296875" customWidth="1"/>
    <col min="3" max="5" width="8" customWidth="1"/>
    <col min="6" max="6" width="12.09765625" customWidth="1"/>
    <col min="7" max="7" width="9.09765625" customWidth="1"/>
    <col min="8" max="8" width="9.5" customWidth="1"/>
    <col min="9" max="9" width="8" customWidth="1"/>
  </cols>
  <sheetData>
    <row r="4" spans="1:10" ht="17.7" customHeight="1" x14ac:dyDescent="0.45">
      <c r="A4" s="9" t="s">
        <v>29</v>
      </c>
      <c r="B4" s="10">
        <v>20</v>
      </c>
      <c r="C4" s="10">
        <v>25</v>
      </c>
      <c r="D4" s="10">
        <v>30</v>
      </c>
      <c r="E4" s="10">
        <v>35</v>
      </c>
      <c r="F4" s="10">
        <v>40</v>
      </c>
    </row>
    <row r="5" spans="1:10" x14ac:dyDescent="0.45">
      <c r="A5" s="44" t="s">
        <v>30</v>
      </c>
      <c r="B5" s="3">
        <v>10</v>
      </c>
      <c r="C5" s="3">
        <v>12</v>
      </c>
      <c r="D5" s="3">
        <v>14</v>
      </c>
      <c r="E5" s="3">
        <v>16</v>
      </c>
      <c r="F5" s="3">
        <v>18</v>
      </c>
    </row>
    <row r="6" spans="1:10" x14ac:dyDescent="0.45">
      <c r="A6" s="45"/>
      <c r="B6" s="3">
        <v>9.1999999999999993</v>
      </c>
      <c r="C6" s="3">
        <v>11.3</v>
      </c>
      <c r="D6" s="3">
        <v>13.1</v>
      </c>
      <c r="E6" s="3">
        <v>15.1</v>
      </c>
      <c r="F6" s="3">
        <v>17.100000000000001</v>
      </c>
    </row>
    <row r="7" spans="1:10" x14ac:dyDescent="0.45">
      <c r="A7" s="46"/>
      <c r="B7" s="3">
        <v>10.8</v>
      </c>
      <c r="C7" s="3">
        <v>12.4</v>
      </c>
      <c r="D7" s="3">
        <v>15</v>
      </c>
      <c r="E7" s="3">
        <v>16.5</v>
      </c>
      <c r="F7" s="3">
        <v>19</v>
      </c>
    </row>
    <row r="8" spans="1:10" x14ac:dyDescent="0.45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 x14ac:dyDescent="0.45">
      <c r="A9" s="2"/>
      <c r="B9" t="s">
        <v>6</v>
      </c>
    </row>
    <row r="10" spans="1:10" ht="12" customHeight="1" x14ac:dyDescent="0.45">
      <c r="A10" s="2"/>
    </row>
    <row r="11" spans="1:10" ht="22.35" customHeight="1" thickBot="1" x14ac:dyDescent="0.5">
      <c r="A11" s="2"/>
      <c r="B11" t="s">
        <v>1</v>
      </c>
    </row>
    <row r="12" spans="1:10" ht="25.8" customHeight="1" x14ac:dyDescent="0.45">
      <c r="A12" s="2"/>
      <c r="B12" s="15" t="s">
        <v>7</v>
      </c>
      <c r="C12" s="19" t="s">
        <v>8</v>
      </c>
      <c r="D12" s="1" t="s">
        <v>2</v>
      </c>
      <c r="E12" s="1" t="s">
        <v>9</v>
      </c>
      <c r="F12" s="1" t="s">
        <v>3</v>
      </c>
    </row>
    <row r="13" spans="1:10" x14ac:dyDescent="0.45">
      <c r="A13" s="2"/>
      <c r="B13" s="5" t="s">
        <v>35</v>
      </c>
      <c r="C13" s="8">
        <v>3</v>
      </c>
      <c r="D13" s="8">
        <v>30</v>
      </c>
      <c r="E13" s="8">
        <v>10</v>
      </c>
      <c r="F13" s="8">
        <v>0.64000000000000112</v>
      </c>
    </row>
    <row r="14" spans="1:10" x14ac:dyDescent="0.45">
      <c r="A14" s="2"/>
      <c r="B14" s="5" t="s">
        <v>36</v>
      </c>
      <c r="C14" s="8">
        <v>3</v>
      </c>
      <c r="D14" s="8">
        <v>35.700000000000003</v>
      </c>
      <c r="E14" s="8">
        <v>11.9</v>
      </c>
      <c r="F14" s="8">
        <v>0.30999999999999978</v>
      </c>
    </row>
    <row r="15" spans="1:10" x14ac:dyDescent="0.45">
      <c r="A15" s="2"/>
      <c r="B15" s="5" t="s">
        <v>37</v>
      </c>
      <c r="C15" s="8">
        <v>3</v>
      </c>
      <c r="D15" s="8">
        <v>42.1</v>
      </c>
      <c r="E15" s="17">
        <v>14.033333333333333</v>
      </c>
      <c r="F15" s="17">
        <v>0.90333333333333354</v>
      </c>
      <c r="G15" s="36" t="s">
        <v>78</v>
      </c>
      <c r="H15" s="38">
        <f>FINV(0.05,4,10)</f>
        <v>3.4780496907652281</v>
      </c>
    </row>
    <row r="16" spans="1:10" ht="17.399999999999999" customHeight="1" x14ac:dyDescent="0.45">
      <c r="A16" s="2"/>
      <c r="B16" s="5" t="s">
        <v>38</v>
      </c>
      <c r="C16" s="8">
        <v>3</v>
      </c>
      <c r="D16" s="8">
        <v>47.6</v>
      </c>
      <c r="E16" s="17">
        <v>15.866666666666667</v>
      </c>
      <c r="F16" s="17">
        <v>0.50333333333333363</v>
      </c>
      <c r="G16" s="37" t="s">
        <v>77</v>
      </c>
      <c r="H16" s="39">
        <f>TINV(0.05,28)</f>
        <v>2.0484071417952445</v>
      </c>
    </row>
    <row r="17" spans="1:10" ht="20.399999999999999" customHeight="1" thickBot="1" x14ac:dyDescent="0.5">
      <c r="A17" s="2"/>
      <c r="B17" s="6" t="s">
        <v>39</v>
      </c>
      <c r="C17" s="13">
        <v>3</v>
      </c>
      <c r="D17" s="13">
        <v>54.1</v>
      </c>
      <c r="E17" s="18">
        <v>18.033333333333335</v>
      </c>
      <c r="F17" s="18">
        <v>0.90333333333333199</v>
      </c>
    </row>
    <row r="18" spans="1:10" ht="14.4" customHeight="1" x14ac:dyDescent="0.45">
      <c r="A18" s="2"/>
    </row>
    <row r="19" spans="1:10" ht="15.6" customHeight="1" x14ac:dyDescent="0.45">
      <c r="A19" s="2"/>
    </row>
    <row r="20" spans="1:10" ht="18.600000000000001" thickBot="1" x14ac:dyDescent="0.5">
      <c r="A20" s="2"/>
      <c r="B20" s="20" t="s">
        <v>17</v>
      </c>
      <c r="C20" s="20"/>
      <c r="D20" s="20"/>
      <c r="E20" s="20"/>
      <c r="F20" s="20"/>
      <c r="G20" s="20"/>
      <c r="H20" s="20"/>
    </row>
    <row r="21" spans="1:10" x14ac:dyDescent="0.45">
      <c r="A21" s="2"/>
      <c r="B21" s="7" t="s">
        <v>31</v>
      </c>
      <c r="C21" s="7" t="s">
        <v>19</v>
      </c>
      <c r="D21" s="7" t="s">
        <v>18</v>
      </c>
      <c r="E21" s="7" t="s">
        <v>20</v>
      </c>
      <c r="F21" s="16" t="s">
        <v>40</v>
      </c>
      <c r="G21" s="7" t="s">
        <v>25</v>
      </c>
      <c r="H21" s="7" t="s">
        <v>32</v>
      </c>
    </row>
    <row r="22" spans="1:10" ht="16.2" customHeight="1" x14ac:dyDescent="0.45">
      <c r="A22" s="2"/>
      <c r="B22" s="8" t="s">
        <v>33</v>
      </c>
      <c r="C22" s="17">
        <v>120.47333333333336</v>
      </c>
      <c r="D22" s="8">
        <v>4</v>
      </c>
      <c r="E22" s="17">
        <v>30.118333333333339</v>
      </c>
      <c r="F22" s="17">
        <v>46.193762781186102</v>
      </c>
      <c r="G22" s="17">
        <v>2.0487755562733969E-6</v>
      </c>
      <c r="H22" s="22">
        <v>3.4780496907652281</v>
      </c>
    </row>
    <row r="23" spans="1:10" ht="16.8" customHeight="1" x14ac:dyDescent="0.45">
      <c r="A23" s="2"/>
      <c r="B23" s="8" t="s">
        <v>34</v>
      </c>
      <c r="C23" s="17">
        <v>6.5200000000000005</v>
      </c>
      <c r="D23" s="8">
        <v>10</v>
      </c>
      <c r="E23" s="17">
        <v>0.65200000000000002</v>
      </c>
      <c r="F23" s="17"/>
      <c r="G23" s="17"/>
      <c r="H23" s="17"/>
    </row>
    <row r="24" spans="1:10" ht="10.199999999999999" customHeight="1" x14ac:dyDescent="0.45">
      <c r="A24" s="2"/>
      <c r="B24" s="8"/>
      <c r="C24" s="17"/>
      <c r="D24" s="8"/>
      <c r="E24" s="17"/>
      <c r="F24" s="17"/>
      <c r="G24" s="17"/>
      <c r="H24" s="17"/>
    </row>
    <row r="25" spans="1:10" ht="14.4" customHeight="1" thickBot="1" x14ac:dyDescent="0.5">
      <c r="A25" s="2"/>
      <c r="B25" s="13" t="s">
        <v>24</v>
      </c>
      <c r="C25" s="18">
        <v>126.99333333333335</v>
      </c>
      <c r="D25" s="13">
        <v>14</v>
      </c>
      <c r="E25" s="18"/>
      <c r="F25" s="18"/>
      <c r="G25" s="18"/>
      <c r="H25" s="18"/>
    </row>
    <row r="26" spans="1:10" x14ac:dyDescent="0.45">
      <c r="A26" s="2"/>
    </row>
    <row r="27" spans="1:10" x14ac:dyDescent="0.45">
      <c r="A27" s="2"/>
    </row>
    <row r="28" spans="1:10" x14ac:dyDescent="0.45">
      <c r="A28" s="2"/>
      <c r="I28" s="2"/>
      <c r="J28" s="2"/>
    </row>
    <row r="29" spans="1:10" x14ac:dyDescent="0.45">
      <c r="A29" s="2"/>
      <c r="I29" s="2"/>
      <c r="J29" s="2"/>
    </row>
    <row r="30" spans="1:10" x14ac:dyDescent="0.45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0" ht="22.8" customHeight="1" x14ac:dyDescent="0.45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0" x14ac:dyDescent="0.45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 ht="22.35" customHeight="1" x14ac:dyDescent="0.45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 x14ac:dyDescent="0.45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ht="25.35" customHeight="1" x14ac:dyDescent="0.45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 x14ac:dyDescent="0.45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 x14ac:dyDescent="0.45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 x14ac:dyDescent="0.45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 x14ac:dyDescent="0.45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 x14ac:dyDescent="0.45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 x14ac:dyDescent="0.45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 x14ac:dyDescent="0.45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 ht="22.35" customHeight="1" x14ac:dyDescent="0.45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0" x14ac:dyDescent="0.45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 x14ac:dyDescent="0.45">
      <c r="A45" s="2"/>
      <c r="B45" s="2"/>
      <c r="C45" s="2"/>
      <c r="D45" s="2"/>
      <c r="E45" s="2"/>
      <c r="F45" s="2"/>
      <c r="G45" s="2"/>
      <c r="H45" s="2"/>
      <c r="I45" s="2"/>
      <c r="J45" s="2"/>
    </row>
    <row r="46" spans="1:10" x14ac:dyDescent="0.45">
      <c r="A46" s="2"/>
      <c r="B46" s="2"/>
      <c r="C46" s="2"/>
      <c r="D46" s="2"/>
      <c r="E46" s="2"/>
      <c r="F46" s="2"/>
      <c r="G46" s="2"/>
      <c r="H46" s="2"/>
      <c r="I46" s="2"/>
      <c r="J46" s="2"/>
    </row>
    <row r="47" spans="1:10" x14ac:dyDescent="0.45">
      <c r="A47" s="2"/>
      <c r="B47" s="2"/>
      <c r="C47" s="2"/>
      <c r="D47" s="2"/>
      <c r="E47" s="2"/>
      <c r="F47" s="2"/>
      <c r="G47" s="2"/>
      <c r="H47" s="2"/>
      <c r="I47" s="2"/>
      <c r="J47" s="2"/>
    </row>
    <row r="48" spans="1:10" ht="24.75" customHeight="1" x14ac:dyDescent="0.45"/>
    <row r="49" ht="26.4" customHeight="1" x14ac:dyDescent="0.45"/>
    <row r="50" ht="25.8" customHeight="1" x14ac:dyDescent="0.45"/>
    <row r="51" ht="24" customHeight="1" x14ac:dyDescent="0.45"/>
    <row r="58" ht="26.4" customHeight="1" x14ac:dyDescent="0.45"/>
    <row r="62" ht="25.35" customHeight="1" x14ac:dyDescent="0.45"/>
  </sheetData>
  <mergeCells count="1">
    <mergeCell ref="A5:A7"/>
  </mergeCells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AA589-7346-49CA-92C1-A532401164FE}">
  <sheetPr codeName="Sheet2"/>
  <dimension ref="A4:F62"/>
  <sheetViews>
    <sheetView showGridLines="0" workbookViewId="0">
      <selection activeCell="Q6" sqref="Q6"/>
    </sheetView>
  </sheetViews>
  <sheetFormatPr defaultRowHeight="18" x14ac:dyDescent="0.45"/>
  <cols>
    <col min="1" max="1" width="12.59765625" customWidth="1"/>
    <col min="2" max="7" width="8" customWidth="1"/>
  </cols>
  <sheetData>
    <row r="4" spans="1:6" ht="17.7" customHeight="1" x14ac:dyDescent="0.45">
      <c r="A4" s="9" t="s">
        <v>29</v>
      </c>
      <c r="B4" s="10">
        <v>20</v>
      </c>
      <c r="C4" s="10">
        <v>25</v>
      </c>
      <c r="D4" s="10">
        <v>30</v>
      </c>
      <c r="E4" s="10">
        <v>35</v>
      </c>
      <c r="F4" s="10">
        <v>40</v>
      </c>
    </row>
    <row r="5" spans="1:6" x14ac:dyDescent="0.45">
      <c r="A5" s="44" t="s">
        <v>69</v>
      </c>
      <c r="B5" s="3">
        <v>10</v>
      </c>
      <c r="C5" s="3">
        <v>12</v>
      </c>
      <c r="D5" s="3">
        <v>14</v>
      </c>
      <c r="E5" s="3">
        <v>16</v>
      </c>
      <c r="F5" s="3">
        <v>18</v>
      </c>
    </row>
    <row r="6" spans="1:6" x14ac:dyDescent="0.45">
      <c r="A6" s="45"/>
      <c r="B6" s="3">
        <v>9.1999999999999993</v>
      </c>
      <c r="C6" s="3">
        <v>11.3</v>
      </c>
      <c r="D6" s="3">
        <v>13.1</v>
      </c>
      <c r="E6" s="3">
        <v>15.1</v>
      </c>
      <c r="F6" s="3">
        <v>17.100000000000001</v>
      </c>
    </row>
    <row r="7" spans="1:6" x14ac:dyDescent="0.45">
      <c r="A7" s="46"/>
      <c r="B7" s="3">
        <v>10.8</v>
      </c>
      <c r="C7" s="3">
        <v>12.4</v>
      </c>
      <c r="D7" s="3">
        <v>15</v>
      </c>
      <c r="E7" s="3">
        <v>16.5</v>
      </c>
      <c r="F7" s="3">
        <v>19</v>
      </c>
    </row>
    <row r="10" spans="1:6" ht="26.4" customHeight="1" x14ac:dyDescent="0.45"/>
    <row r="11" spans="1:6" ht="22.35" customHeight="1" x14ac:dyDescent="0.45"/>
    <row r="12" spans="1:6" ht="25.8" customHeight="1" x14ac:dyDescent="0.45"/>
    <row r="16" spans="1:6" ht="42.75" customHeight="1" x14ac:dyDescent="0.45"/>
    <row r="17" ht="26.4" customHeight="1" x14ac:dyDescent="0.45"/>
    <row r="18" ht="27.75" customHeight="1" x14ac:dyDescent="0.45"/>
    <row r="19" ht="26.4" customHeight="1" x14ac:dyDescent="0.45"/>
    <row r="22" ht="25.35" customHeight="1" x14ac:dyDescent="0.45"/>
    <row r="23" ht="27.75" customHeight="1" x14ac:dyDescent="0.45"/>
    <row r="24" ht="28.35" customHeight="1" x14ac:dyDescent="0.45"/>
    <row r="31" ht="22.8" customHeight="1" x14ac:dyDescent="0.45"/>
    <row r="33" ht="22.35" customHeight="1" x14ac:dyDescent="0.45"/>
    <row r="35" ht="25.35" customHeight="1" x14ac:dyDescent="0.45"/>
    <row r="43" ht="22.35" customHeight="1" x14ac:dyDescent="0.45"/>
    <row r="48" ht="24.75" customHeight="1" x14ac:dyDescent="0.45"/>
    <row r="49" ht="26.4" customHeight="1" x14ac:dyDescent="0.45"/>
    <row r="50" ht="25.8" customHeight="1" x14ac:dyDescent="0.45"/>
    <row r="51" ht="24" customHeight="1" x14ac:dyDescent="0.45"/>
    <row r="58" ht="26.4" customHeight="1" x14ac:dyDescent="0.45"/>
    <row r="62" ht="25.35" customHeight="1" x14ac:dyDescent="0.45"/>
  </sheetData>
  <mergeCells count="1">
    <mergeCell ref="A5:A7"/>
  </mergeCells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E495D-6561-4DC3-9A53-303BB2E94723}">
  <sheetPr codeName="Sheet3"/>
  <dimension ref="A3:N62"/>
  <sheetViews>
    <sheetView showGridLines="0" topLeftCell="A22" workbookViewId="0">
      <selection activeCell="K22" sqref="K22"/>
    </sheetView>
  </sheetViews>
  <sheetFormatPr defaultRowHeight="18" x14ac:dyDescent="0.45"/>
  <cols>
    <col min="1" max="1" width="12.59765625" customWidth="1"/>
    <col min="2" max="2" width="11.296875" customWidth="1"/>
    <col min="3" max="3" width="8.3984375" customWidth="1"/>
    <col min="4" max="5" width="8" customWidth="1"/>
    <col min="6" max="6" width="12.09765625" customWidth="1"/>
    <col min="7" max="7" width="8" customWidth="1"/>
    <col min="8" max="8" width="9.5" customWidth="1"/>
    <col min="9" max="9" width="1" customWidth="1"/>
    <col min="10" max="10" width="8" customWidth="1"/>
    <col min="11" max="11" width="16.8984375" customWidth="1"/>
    <col min="12" max="12" width="6.5" customWidth="1"/>
    <col min="13" max="13" width="11.3984375" customWidth="1"/>
    <col min="14" max="14" width="11.796875" customWidth="1"/>
  </cols>
  <sheetData>
    <row r="3" spans="1:14" x14ac:dyDescent="0.45">
      <c r="L3" s="11" t="s">
        <v>73</v>
      </c>
      <c r="M3" s="33" t="s">
        <v>74</v>
      </c>
      <c r="N3" s="34" t="s">
        <v>75</v>
      </c>
    </row>
    <row r="4" spans="1:14" ht="17.7" customHeight="1" x14ac:dyDescent="0.45">
      <c r="A4" s="9" t="s">
        <v>29</v>
      </c>
      <c r="B4" s="10">
        <v>20</v>
      </c>
      <c r="C4" s="10">
        <v>25</v>
      </c>
      <c r="D4" s="10">
        <v>30</v>
      </c>
      <c r="E4" s="10">
        <v>35</v>
      </c>
      <c r="F4" s="10">
        <v>40</v>
      </c>
      <c r="L4" s="11">
        <v>1</v>
      </c>
      <c r="M4" s="11">
        <v>20</v>
      </c>
      <c r="N4" s="11">
        <v>10</v>
      </c>
    </row>
    <row r="5" spans="1:14" x14ac:dyDescent="0.45">
      <c r="A5" s="44" t="s">
        <v>30</v>
      </c>
      <c r="B5" s="3">
        <v>10</v>
      </c>
      <c r="C5" s="3">
        <v>12</v>
      </c>
      <c r="D5" s="3">
        <v>14</v>
      </c>
      <c r="E5" s="3">
        <v>16</v>
      </c>
      <c r="F5" s="3">
        <v>18</v>
      </c>
      <c r="L5" s="11">
        <f>L4+1</f>
        <v>2</v>
      </c>
      <c r="M5" s="11">
        <v>20</v>
      </c>
      <c r="N5" s="11">
        <v>9.1999999999999993</v>
      </c>
    </row>
    <row r="6" spans="1:14" x14ac:dyDescent="0.45">
      <c r="A6" s="45"/>
      <c r="B6" s="3">
        <v>9.1999999999999993</v>
      </c>
      <c r="C6" s="3">
        <v>11.3</v>
      </c>
      <c r="D6" s="3">
        <v>13.1</v>
      </c>
      <c r="E6" s="3">
        <v>15.1</v>
      </c>
      <c r="F6" s="3">
        <v>17.100000000000001</v>
      </c>
      <c r="L6" s="11">
        <f t="shared" ref="L6:L18" si="0">L5+1</f>
        <v>3</v>
      </c>
      <c r="M6" s="11">
        <v>20</v>
      </c>
      <c r="N6" s="11">
        <v>10.8</v>
      </c>
    </row>
    <row r="7" spans="1:14" x14ac:dyDescent="0.45">
      <c r="A7" s="46"/>
      <c r="B7" s="3">
        <v>10.8</v>
      </c>
      <c r="C7" s="3">
        <v>12.4</v>
      </c>
      <c r="D7" s="3">
        <v>15</v>
      </c>
      <c r="E7" s="3">
        <v>16.5</v>
      </c>
      <c r="F7" s="3">
        <v>19</v>
      </c>
      <c r="L7" s="11">
        <f t="shared" si="0"/>
        <v>4</v>
      </c>
      <c r="M7" s="11">
        <v>25</v>
      </c>
      <c r="N7" s="11">
        <v>12</v>
      </c>
    </row>
    <row r="8" spans="1:14" x14ac:dyDescent="0.4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11">
        <f t="shared" si="0"/>
        <v>5</v>
      </c>
      <c r="M8" s="11">
        <v>25</v>
      </c>
      <c r="N8" s="11">
        <v>11.3</v>
      </c>
    </row>
    <row r="9" spans="1:14" ht="17.399999999999999" customHeight="1" x14ac:dyDescent="0.45">
      <c r="A9" s="2"/>
      <c r="B9" s="2" t="s">
        <v>10</v>
      </c>
      <c r="C9" s="2"/>
      <c r="D9" s="2"/>
      <c r="E9" s="2"/>
      <c r="F9" s="2"/>
      <c r="G9" s="2"/>
      <c r="H9" s="2"/>
      <c r="I9" s="2"/>
      <c r="L9" s="11">
        <f t="shared" si="0"/>
        <v>6</v>
      </c>
      <c r="M9" s="11">
        <v>25</v>
      </c>
      <c r="N9" s="11">
        <v>12.4</v>
      </c>
    </row>
    <row r="10" spans="1:14" ht="15" customHeight="1" thickBot="1" x14ac:dyDescent="0.5">
      <c r="A10" s="2"/>
      <c r="B10" s="2"/>
      <c r="C10" s="2"/>
      <c r="D10" s="2"/>
      <c r="E10" s="2"/>
      <c r="F10" s="2"/>
      <c r="G10" s="2"/>
      <c r="H10" s="2"/>
      <c r="I10" s="2"/>
      <c r="L10" s="11">
        <f t="shared" si="0"/>
        <v>7</v>
      </c>
      <c r="M10" s="11">
        <v>30</v>
      </c>
      <c r="N10" s="11">
        <v>14</v>
      </c>
    </row>
    <row r="11" spans="1:14" ht="17.399999999999999" customHeight="1" x14ac:dyDescent="0.45">
      <c r="A11" s="2"/>
      <c r="B11" s="4" t="s">
        <v>11</v>
      </c>
      <c r="C11" s="4"/>
      <c r="D11" s="2"/>
      <c r="E11" s="2"/>
      <c r="F11" s="2"/>
      <c r="G11" s="2"/>
      <c r="H11" s="2"/>
      <c r="I11" s="2"/>
      <c r="L11" s="11">
        <f t="shared" si="0"/>
        <v>8</v>
      </c>
      <c r="M11" s="11">
        <v>30</v>
      </c>
      <c r="N11" s="11">
        <v>13.1</v>
      </c>
    </row>
    <row r="12" spans="1:14" ht="14.4" customHeight="1" x14ac:dyDescent="0.45">
      <c r="A12" s="2"/>
      <c r="B12" s="5" t="s">
        <v>12</v>
      </c>
      <c r="C12" s="12">
        <v>0.9736959940957205</v>
      </c>
      <c r="D12" s="2"/>
      <c r="E12" s="2"/>
      <c r="F12" s="2"/>
      <c r="G12" s="2"/>
      <c r="H12" s="2"/>
      <c r="I12" s="2"/>
      <c r="L12" s="11">
        <f t="shared" si="0"/>
        <v>9</v>
      </c>
      <c r="M12" s="11">
        <v>30</v>
      </c>
      <c r="N12" s="11">
        <v>15</v>
      </c>
    </row>
    <row r="13" spans="1:14" x14ac:dyDescent="0.45">
      <c r="A13" s="2"/>
      <c r="B13" s="5" t="s">
        <v>13</v>
      </c>
      <c r="C13" s="12">
        <v>0.9480838889180534</v>
      </c>
      <c r="D13" s="2"/>
      <c r="E13" s="2"/>
      <c r="F13" s="2"/>
      <c r="G13" s="2"/>
      <c r="H13" s="2"/>
      <c r="I13" s="2"/>
      <c r="L13" s="11">
        <f t="shared" si="0"/>
        <v>10</v>
      </c>
      <c r="M13" s="11">
        <v>35</v>
      </c>
      <c r="N13" s="11">
        <v>16</v>
      </c>
    </row>
    <row r="14" spans="1:14" x14ac:dyDescent="0.45">
      <c r="A14" s="2"/>
      <c r="B14" s="5" t="s">
        <v>14</v>
      </c>
      <c r="C14" s="12">
        <v>0.94409034191174979</v>
      </c>
      <c r="D14" s="2"/>
      <c r="E14" s="2"/>
      <c r="F14" s="2"/>
      <c r="G14" s="2"/>
      <c r="H14" s="2"/>
      <c r="I14" s="2"/>
      <c r="L14" s="11">
        <f t="shared" si="0"/>
        <v>11</v>
      </c>
      <c r="M14" s="11">
        <v>35</v>
      </c>
      <c r="N14" s="11">
        <v>15.1</v>
      </c>
    </row>
    <row r="15" spans="1:14" x14ac:dyDescent="0.45">
      <c r="A15" s="2"/>
      <c r="B15" s="5" t="s">
        <v>15</v>
      </c>
      <c r="C15" s="12">
        <v>0.7121473486251606</v>
      </c>
      <c r="D15" s="2"/>
      <c r="E15" s="2"/>
      <c r="F15" s="2"/>
      <c r="G15" s="2"/>
      <c r="H15" s="2"/>
      <c r="I15" s="2"/>
      <c r="L15" s="11">
        <f t="shared" si="0"/>
        <v>12</v>
      </c>
      <c r="M15" s="11">
        <v>35</v>
      </c>
      <c r="N15" s="11">
        <v>16.5</v>
      </c>
    </row>
    <row r="16" spans="1:14" ht="17.399999999999999" customHeight="1" thickBot="1" x14ac:dyDescent="0.5">
      <c r="A16" s="2"/>
      <c r="B16" s="6" t="s">
        <v>16</v>
      </c>
      <c r="C16" s="13">
        <v>15</v>
      </c>
      <c r="D16" s="2"/>
      <c r="E16" s="2"/>
      <c r="F16" s="2"/>
      <c r="G16" s="2"/>
      <c r="H16" s="2"/>
      <c r="I16" s="2"/>
      <c r="L16" s="11">
        <f t="shared" si="0"/>
        <v>13</v>
      </c>
      <c r="M16" s="11">
        <v>40</v>
      </c>
      <c r="N16" s="11">
        <v>18</v>
      </c>
    </row>
    <row r="17" spans="1:14" ht="20.399999999999999" customHeight="1" x14ac:dyDescent="0.45">
      <c r="A17" s="2"/>
      <c r="B17" s="2"/>
      <c r="C17" s="2"/>
      <c r="D17" s="2"/>
      <c r="E17" s="2"/>
      <c r="F17" s="2"/>
      <c r="G17" s="2"/>
      <c r="H17" s="2"/>
      <c r="I17" s="2"/>
      <c r="L17" s="11">
        <f t="shared" si="0"/>
        <v>14</v>
      </c>
      <c r="M17" s="11">
        <v>40</v>
      </c>
      <c r="N17" s="11">
        <v>17.100000000000001</v>
      </c>
    </row>
    <row r="18" spans="1:14" ht="14.4" customHeight="1" thickBot="1" x14ac:dyDescent="0.5">
      <c r="A18" s="2"/>
      <c r="B18" s="2" t="s">
        <v>17</v>
      </c>
      <c r="C18" s="2"/>
      <c r="D18" s="2"/>
      <c r="E18" s="2"/>
      <c r="F18" s="2"/>
      <c r="G18" s="2"/>
      <c r="H18" s="2"/>
      <c r="I18" s="2"/>
      <c r="L18" s="11">
        <f t="shared" si="0"/>
        <v>15</v>
      </c>
      <c r="M18" s="11">
        <v>40</v>
      </c>
      <c r="N18" s="11">
        <v>19</v>
      </c>
    </row>
    <row r="19" spans="1:14" ht="15.6" customHeight="1" x14ac:dyDescent="0.45">
      <c r="A19" s="2"/>
      <c r="B19" s="7"/>
      <c r="C19" s="7" t="s">
        <v>18</v>
      </c>
      <c r="D19" s="7" t="s">
        <v>19</v>
      </c>
      <c r="E19" s="7" t="s">
        <v>20</v>
      </c>
      <c r="F19" s="16" t="s">
        <v>40</v>
      </c>
      <c r="G19" s="7" t="s">
        <v>21</v>
      </c>
      <c r="H19" s="2"/>
      <c r="I19" s="2"/>
    </row>
    <row r="20" spans="1:14" x14ac:dyDescent="0.45">
      <c r="A20" s="2"/>
      <c r="B20" s="5" t="s">
        <v>22</v>
      </c>
      <c r="C20" s="5">
        <v>1</v>
      </c>
      <c r="D20" s="17">
        <v>120.40033333333334</v>
      </c>
      <c r="E20" s="17">
        <v>120.40033333333334</v>
      </c>
      <c r="F20" s="17">
        <v>237.40396379998992</v>
      </c>
      <c r="G20" s="17">
        <v>9.910422770677489E-10</v>
      </c>
      <c r="H20" s="2"/>
      <c r="I20" s="2"/>
    </row>
    <row r="21" spans="1:14" x14ac:dyDescent="0.45">
      <c r="A21" s="2"/>
      <c r="B21" s="5" t="s">
        <v>23</v>
      </c>
      <c r="C21" s="5">
        <v>13</v>
      </c>
      <c r="D21" s="17">
        <v>6.5929999999999991</v>
      </c>
      <c r="E21" s="17">
        <v>0.50715384615384607</v>
      </c>
      <c r="F21" s="17"/>
      <c r="G21" s="17"/>
      <c r="H21" s="47" t="s">
        <v>70</v>
      </c>
      <c r="I21" s="48"/>
      <c r="J21" s="40">
        <f>FINV(0.05,C20,C21)</f>
        <v>4.6671927318268525</v>
      </c>
    </row>
    <row r="22" spans="1:14" ht="16.2" customHeight="1" thickBot="1" x14ac:dyDescent="0.5">
      <c r="A22" s="2"/>
      <c r="B22" s="6" t="s">
        <v>24</v>
      </c>
      <c r="C22" s="6">
        <v>14</v>
      </c>
      <c r="D22" s="18">
        <v>126.99333333333334</v>
      </c>
      <c r="E22" s="18"/>
      <c r="F22" s="18"/>
      <c r="G22" s="18"/>
      <c r="H22" s="49" t="s">
        <v>71</v>
      </c>
      <c r="I22" s="50"/>
      <c r="J22" s="40">
        <f>TINV(0.05,C21)</f>
        <v>2.1603686564627926</v>
      </c>
    </row>
    <row r="23" spans="1:14" ht="16.8" customHeight="1" thickBot="1" x14ac:dyDescent="0.5">
      <c r="A23" s="2"/>
      <c r="B23" s="2"/>
      <c r="C23" s="2"/>
      <c r="D23" s="2"/>
      <c r="E23" s="2"/>
      <c r="F23" s="2"/>
      <c r="G23" s="2"/>
      <c r="H23" s="2"/>
      <c r="I23" s="2"/>
    </row>
    <row r="24" spans="1:14" ht="16.2" customHeight="1" x14ac:dyDescent="0.45">
      <c r="A24" s="2"/>
      <c r="B24" s="7"/>
      <c r="C24" s="23" t="s">
        <v>4</v>
      </c>
      <c r="D24" s="7" t="s">
        <v>15</v>
      </c>
      <c r="E24" s="7" t="s">
        <v>5</v>
      </c>
      <c r="F24" s="7" t="s">
        <v>25</v>
      </c>
      <c r="G24" s="7" t="s">
        <v>26</v>
      </c>
      <c r="H24" s="7" t="s">
        <v>27</v>
      </c>
      <c r="I24" s="8"/>
    </row>
    <row r="25" spans="1:14" x14ac:dyDescent="0.45">
      <c r="A25" s="2"/>
      <c r="B25" s="5" t="s">
        <v>28</v>
      </c>
      <c r="C25" s="22">
        <v>1.9466666666666672</v>
      </c>
      <c r="D25" s="22">
        <v>0.80149539723873153</v>
      </c>
      <c r="E25" s="22">
        <v>2.4287933198034795</v>
      </c>
      <c r="F25" s="22">
        <v>3.0399645237921845E-2</v>
      </c>
      <c r="G25" s="22">
        <v>0.21514113217291642</v>
      </c>
      <c r="H25" s="22">
        <v>3.6781922011604182</v>
      </c>
      <c r="I25" s="14"/>
    </row>
    <row r="26" spans="1:14" ht="18.600000000000001" thickBot="1" x14ac:dyDescent="0.5">
      <c r="A26" s="2"/>
      <c r="B26" s="32" t="s">
        <v>72</v>
      </c>
      <c r="C26" s="21">
        <v>0.40066666666666667</v>
      </c>
      <c r="D26" s="21">
        <v>2.6003944473966416E-2</v>
      </c>
      <c r="E26" s="21">
        <v>15.407918866608489</v>
      </c>
      <c r="F26" s="21">
        <v>9.9104227706775241E-10</v>
      </c>
      <c r="G26" s="21">
        <v>0.34448856008071077</v>
      </c>
      <c r="H26" s="21">
        <v>0.45684477325262257</v>
      </c>
      <c r="I26" s="14"/>
    </row>
    <row r="27" spans="1:14" x14ac:dyDescent="0.45">
      <c r="A27" s="2"/>
    </row>
    <row r="28" spans="1:14" ht="18.600000000000001" thickBot="1" x14ac:dyDescent="0.5">
      <c r="A28" s="2"/>
      <c r="J28" s="2"/>
      <c r="K28" s="2"/>
    </row>
    <row r="29" spans="1:14" x14ac:dyDescent="0.45">
      <c r="A29" s="2"/>
      <c r="B29" s="7"/>
      <c r="C29" s="31" t="s">
        <v>50</v>
      </c>
      <c r="D29" s="7" t="s">
        <v>51</v>
      </c>
      <c r="E29" s="7" t="s">
        <v>52</v>
      </c>
      <c r="F29" s="7" t="s">
        <v>53</v>
      </c>
      <c r="G29" s="7" t="s">
        <v>54</v>
      </c>
      <c r="H29" s="7" t="s">
        <v>55</v>
      </c>
      <c r="I29" s="8"/>
      <c r="J29" s="29" t="s">
        <v>67</v>
      </c>
      <c r="K29" s="29" t="s">
        <v>68</v>
      </c>
    </row>
    <row r="30" spans="1:14" x14ac:dyDescent="0.45">
      <c r="A30" s="2"/>
      <c r="B30" s="5" t="s">
        <v>56</v>
      </c>
      <c r="C30" s="22">
        <v>1.9466666666666672</v>
      </c>
      <c r="D30" s="22">
        <v>0.80149539723873153</v>
      </c>
      <c r="E30" s="22">
        <v>2.4287933198034795</v>
      </c>
      <c r="F30" s="22">
        <v>3.0399645237921845E-2</v>
      </c>
      <c r="G30" s="22">
        <v>0.21514113217291642</v>
      </c>
      <c r="H30" s="22">
        <v>3.6781922011604182</v>
      </c>
      <c r="I30" s="14"/>
      <c r="J30" s="27">
        <v>1</v>
      </c>
      <c r="K30" s="28">
        <f>J30*C30</f>
        <v>1.9466666666666672</v>
      </c>
    </row>
    <row r="31" spans="1:14" ht="22.8" customHeight="1" thickBot="1" x14ac:dyDescent="0.5">
      <c r="A31" s="2"/>
      <c r="B31" s="32" t="s">
        <v>72</v>
      </c>
      <c r="C31" s="21">
        <v>0.40066666666666667</v>
      </c>
      <c r="D31" s="21">
        <v>2.6003944473966416E-2</v>
      </c>
      <c r="E31" s="21">
        <v>15.407918866608489</v>
      </c>
      <c r="F31" s="21">
        <v>9.9104227706775241E-10</v>
      </c>
      <c r="G31" s="21">
        <v>0.34448856008071077</v>
      </c>
      <c r="H31" s="21">
        <v>0.45684477325262257</v>
      </c>
      <c r="I31" s="14"/>
      <c r="J31" s="11">
        <v>32.6</v>
      </c>
      <c r="K31" s="28">
        <f>C31*J31</f>
        <v>13.061733333333335</v>
      </c>
    </row>
    <row r="32" spans="1:14" x14ac:dyDescent="0.45">
      <c r="A32" s="2"/>
      <c r="J32" s="30" t="s">
        <v>57</v>
      </c>
      <c r="K32" s="28">
        <f>SUM(K30:K31)</f>
        <v>15.008400000000002</v>
      </c>
    </row>
    <row r="33" spans="1:14" ht="22.35" customHeight="1" x14ac:dyDescent="0.4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4" x14ac:dyDescent="0.4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4" ht="25.35" customHeight="1" x14ac:dyDescent="0.4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4" x14ac:dyDescent="0.4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4" x14ac:dyDescent="0.4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4" x14ac:dyDescent="0.4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1:14" x14ac:dyDescent="0.4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4" x14ac:dyDescent="0.4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</row>
    <row r="41" spans="1:14" x14ac:dyDescent="0.4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11" t="s">
        <v>73</v>
      </c>
      <c r="M41" s="33" t="s">
        <v>74</v>
      </c>
      <c r="N41" s="34" t="s">
        <v>75</v>
      </c>
    </row>
    <row r="42" spans="1:14" x14ac:dyDescent="0.4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11">
        <v>1</v>
      </c>
      <c r="M42" s="11">
        <v>20</v>
      </c>
      <c r="N42" s="11">
        <v>10</v>
      </c>
    </row>
    <row r="43" spans="1:14" ht="22.35" customHeight="1" x14ac:dyDescent="0.4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11">
        <f>L42+1</f>
        <v>2</v>
      </c>
      <c r="M43" s="11">
        <v>20</v>
      </c>
      <c r="N43" s="11">
        <v>9.1999999999999993</v>
      </c>
    </row>
    <row r="44" spans="1:14" x14ac:dyDescent="0.4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11">
        <f t="shared" ref="L44:L46" si="1">L43+1</f>
        <v>3</v>
      </c>
      <c r="M44" s="11">
        <v>20</v>
      </c>
      <c r="N44" s="11">
        <v>10.8</v>
      </c>
    </row>
    <row r="45" spans="1:14" x14ac:dyDescent="0.4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11">
        <f t="shared" si="1"/>
        <v>4</v>
      </c>
      <c r="M45" s="11">
        <v>25</v>
      </c>
      <c r="N45" s="11">
        <v>12</v>
      </c>
    </row>
    <row r="46" spans="1:14" x14ac:dyDescent="0.4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11">
        <f t="shared" si="1"/>
        <v>5</v>
      </c>
      <c r="M46" s="11">
        <v>25</v>
      </c>
      <c r="N46" s="11">
        <v>11.3</v>
      </c>
    </row>
    <row r="47" spans="1:14" x14ac:dyDescent="0.4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35" t="s">
        <v>76</v>
      </c>
      <c r="M47" s="35" t="s">
        <v>76</v>
      </c>
      <c r="N47" s="35" t="s">
        <v>76</v>
      </c>
    </row>
    <row r="48" spans="1:14" ht="24.75" customHeight="1" x14ac:dyDescent="0.45">
      <c r="L48" s="11">
        <v>14</v>
      </c>
      <c r="M48" s="11">
        <v>40</v>
      </c>
      <c r="N48" s="11">
        <v>17.100000000000001</v>
      </c>
    </row>
    <row r="49" spans="12:14" ht="26.4" customHeight="1" x14ac:dyDescent="0.45">
      <c r="L49" s="11">
        <f>L48+1</f>
        <v>15</v>
      </c>
      <c r="M49" s="11">
        <v>40</v>
      </c>
      <c r="N49" s="11">
        <v>19</v>
      </c>
    </row>
    <row r="50" spans="12:14" ht="25.8" customHeight="1" x14ac:dyDescent="0.45"/>
    <row r="51" spans="12:14" ht="24" customHeight="1" x14ac:dyDescent="0.45"/>
    <row r="58" spans="12:14" ht="26.4" customHeight="1" x14ac:dyDescent="0.45"/>
    <row r="62" spans="12:14" ht="25.35" customHeight="1" x14ac:dyDescent="0.45"/>
  </sheetData>
  <mergeCells count="3">
    <mergeCell ref="A5:A7"/>
    <mergeCell ref="H21:I21"/>
    <mergeCell ref="H22:I22"/>
  </mergeCells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F5A4DB-D873-47FD-8D8E-80E15E036624}">
  <sheetPr codeName="Sheet5"/>
  <dimension ref="C1:K14"/>
  <sheetViews>
    <sheetView showGridLines="0" tabSelected="1" topLeftCell="A10" workbookViewId="0">
      <selection activeCell="B2" sqref="B2"/>
    </sheetView>
  </sheetViews>
  <sheetFormatPr defaultRowHeight="18" x14ac:dyDescent="0.45"/>
  <cols>
    <col min="2" max="2" width="18.796875" customWidth="1"/>
    <col min="4" max="4" width="14.59765625" customWidth="1"/>
    <col min="6" max="6" width="9.3984375" bestFit="1" customWidth="1"/>
    <col min="7" max="7" width="9.8984375" customWidth="1"/>
    <col min="8" max="8" width="11.19921875" customWidth="1"/>
    <col min="9" max="9" width="8.796875" bestFit="1" customWidth="1"/>
    <col min="10" max="10" width="1.5" customWidth="1"/>
  </cols>
  <sheetData>
    <row r="1" spans="3:11" ht="18.600000000000001" thickBot="1" x14ac:dyDescent="0.5">
      <c r="C1" s="26"/>
      <c r="D1" s="20"/>
      <c r="E1" s="20"/>
      <c r="F1" s="20"/>
      <c r="G1" s="20"/>
      <c r="H1" s="20"/>
      <c r="I1" s="20"/>
      <c r="J1" s="20"/>
    </row>
    <row r="2" spans="3:11" x14ac:dyDescent="0.45">
      <c r="C2" s="52" t="s">
        <v>0</v>
      </c>
      <c r="D2" s="52"/>
      <c r="E2" s="23" t="s">
        <v>46</v>
      </c>
      <c r="F2" s="7" t="s">
        <v>18</v>
      </c>
      <c r="G2" s="23" t="s">
        <v>47</v>
      </c>
      <c r="H2" s="16" t="s">
        <v>44</v>
      </c>
      <c r="I2" s="7" t="s">
        <v>45</v>
      </c>
    </row>
    <row r="3" spans="3:11" x14ac:dyDescent="0.45">
      <c r="C3" s="24" t="s">
        <v>48</v>
      </c>
      <c r="D3" s="24"/>
      <c r="E3" s="17">
        <v>120.47333333333336</v>
      </c>
      <c r="F3" s="8">
        <v>4</v>
      </c>
      <c r="G3" s="17">
        <v>30.118333333333339</v>
      </c>
      <c r="H3" s="17">
        <f>G3/$G$6</f>
        <v>46.193762781186102</v>
      </c>
      <c r="I3" s="22">
        <f>FINV(0.05,F3,$F$6)</f>
        <v>3.4780496907652281</v>
      </c>
      <c r="J3" t="s">
        <v>49</v>
      </c>
    </row>
    <row r="4" spans="3:11" x14ac:dyDescent="0.45">
      <c r="C4" s="24"/>
      <c r="D4" s="24" t="s">
        <v>42</v>
      </c>
      <c r="E4" s="17">
        <v>120.4</v>
      </c>
      <c r="F4" s="8">
        <v>1</v>
      </c>
      <c r="G4" s="17">
        <f>E4/F4</f>
        <v>120.4</v>
      </c>
      <c r="H4" s="17">
        <f t="shared" ref="H4:H5" si="0">G4/$G$6</f>
        <v>184.66257668711657</v>
      </c>
      <c r="I4" s="22">
        <f>FINV(0.05,F4,$F$6)</f>
        <v>4.9646027437307128</v>
      </c>
    </row>
    <row r="5" spans="3:11" x14ac:dyDescent="0.45">
      <c r="C5" s="24"/>
      <c r="D5" s="24" t="s">
        <v>43</v>
      </c>
      <c r="E5" s="17">
        <v>7.2999999999999995E-2</v>
      </c>
      <c r="F5" s="8">
        <v>3</v>
      </c>
      <c r="G5" s="17">
        <f>E5/F5</f>
        <v>2.4333333333333332E-2</v>
      </c>
      <c r="H5" s="17">
        <f t="shared" si="0"/>
        <v>3.7321063394683024E-2</v>
      </c>
      <c r="I5" s="22">
        <f>FINV(0.05,F5,$F$6)</f>
        <v>3.7082648190468448</v>
      </c>
    </row>
    <row r="6" spans="3:11" x14ac:dyDescent="0.45">
      <c r="C6" s="24" t="s">
        <v>41</v>
      </c>
      <c r="D6" s="24"/>
      <c r="E6" s="17">
        <v>6.5200000000000005</v>
      </c>
      <c r="F6" s="8">
        <v>10</v>
      </c>
      <c r="G6" s="17">
        <f>E6/F6</f>
        <v>0.65200000000000002</v>
      </c>
      <c r="H6" s="17"/>
      <c r="I6" s="22"/>
    </row>
    <row r="7" spans="3:11" ht="18.600000000000001" thickBot="1" x14ac:dyDescent="0.5">
      <c r="C7" s="25" t="s">
        <v>2</v>
      </c>
      <c r="D7" s="25"/>
      <c r="E7" s="18">
        <v>126.99333333333335</v>
      </c>
      <c r="F7" s="13">
        <f>F4+F5+F6</f>
        <v>14</v>
      </c>
      <c r="G7" s="18"/>
      <c r="H7" s="18"/>
      <c r="I7" s="21"/>
    </row>
    <row r="8" spans="3:11" x14ac:dyDescent="0.45">
      <c r="G8" s="2"/>
      <c r="H8" s="2"/>
      <c r="I8" s="41"/>
      <c r="J8" s="2"/>
    </row>
    <row r="9" spans="3:11" ht="18.600000000000001" thickBot="1" x14ac:dyDescent="0.5">
      <c r="C9" s="20"/>
      <c r="D9" s="20"/>
      <c r="E9" s="20"/>
      <c r="F9" s="20"/>
      <c r="G9" s="20"/>
      <c r="H9" s="20"/>
      <c r="I9" s="42"/>
    </row>
    <row r="10" spans="3:11" x14ac:dyDescent="0.45">
      <c r="C10" s="51" t="s">
        <v>58</v>
      </c>
      <c r="D10" s="51"/>
      <c r="E10" s="7" t="s">
        <v>59</v>
      </c>
      <c r="F10" s="7" t="s">
        <v>60</v>
      </c>
      <c r="G10" s="7" t="s">
        <v>61</v>
      </c>
      <c r="H10" s="16" t="s">
        <v>66</v>
      </c>
      <c r="I10" s="43" t="s">
        <v>45</v>
      </c>
      <c r="J10" s="2"/>
      <c r="K10" s="2"/>
    </row>
    <row r="11" spans="3:11" x14ac:dyDescent="0.45">
      <c r="C11" s="8" t="s">
        <v>62</v>
      </c>
      <c r="D11" s="8"/>
      <c r="E11" s="17">
        <v>120.47333333333336</v>
      </c>
      <c r="F11" s="8">
        <v>4</v>
      </c>
      <c r="G11" s="17">
        <v>30.118333333333339</v>
      </c>
      <c r="H11" s="17">
        <f>G11/$G$13</f>
        <v>59.38697608574752</v>
      </c>
      <c r="I11" s="22">
        <f>FINV(0.05,F11,$F$13)</f>
        <v>3.1791170525401871</v>
      </c>
      <c r="J11" s="2" t="s">
        <v>49</v>
      </c>
      <c r="K11" s="2"/>
    </row>
    <row r="12" spans="3:11" x14ac:dyDescent="0.45">
      <c r="C12" s="8"/>
      <c r="D12" s="8" t="s">
        <v>63</v>
      </c>
      <c r="E12" s="17">
        <v>120.4</v>
      </c>
      <c r="F12" s="8">
        <v>1</v>
      </c>
      <c r="G12" s="17">
        <f>E12/F12</f>
        <v>120.4</v>
      </c>
      <c r="H12" s="17">
        <f>G12/$G$13</f>
        <v>237.40330653723646</v>
      </c>
      <c r="I12" s="22">
        <f>FINV(0.05,F12,$F$13)</f>
        <v>4.6671927318268525</v>
      </c>
      <c r="J12" s="2"/>
      <c r="K12" s="2"/>
    </row>
    <row r="13" spans="3:11" x14ac:dyDescent="0.45">
      <c r="C13" s="8" t="s">
        <v>64</v>
      </c>
      <c r="D13" s="8"/>
      <c r="E13" s="17">
        <f>E6+E5</f>
        <v>6.5930000000000009</v>
      </c>
      <c r="F13" s="8">
        <f>F6+F5</f>
        <v>13</v>
      </c>
      <c r="G13" s="17">
        <f>E13/F13</f>
        <v>0.50715384615384618</v>
      </c>
      <c r="H13" s="17"/>
      <c r="I13" s="17"/>
      <c r="J13" s="2"/>
      <c r="K13" s="2"/>
    </row>
    <row r="14" spans="3:11" ht="18.600000000000001" thickBot="1" x14ac:dyDescent="0.5">
      <c r="C14" s="13" t="s">
        <v>65</v>
      </c>
      <c r="D14" s="13"/>
      <c r="E14" s="18">
        <v>126.99333333333335</v>
      </c>
      <c r="F14" s="13">
        <f>SUM(F12:F13)</f>
        <v>14</v>
      </c>
      <c r="G14" s="18"/>
      <c r="H14" s="18"/>
      <c r="I14" s="18"/>
      <c r="J14" s="2"/>
      <c r="K14" s="2"/>
    </row>
  </sheetData>
  <mergeCells count="2">
    <mergeCell ref="C10:D10"/>
    <mergeCell ref="C2:D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データと分散分析結果</vt:lpstr>
      <vt:lpstr>散布図</vt:lpstr>
      <vt:lpstr>回帰分析結果とシミュレーション</vt:lpstr>
      <vt:lpstr>総合分散分析</vt:lpstr>
      <vt:lpstr>データと分散分析結果!Print_Area</vt:lpstr>
      <vt:lpstr>回帰分析結果とシミュレーション!Print_Area</vt:lpstr>
      <vt:lpstr>散布図!Print_Area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cp:lastPrinted>2019-10-10T03:28:11Z</cp:lastPrinted>
  <dcterms:created xsi:type="dcterms:W3CDTF">2019-09-08T21:47:34Z</dcterms:created>
  <dcterms:modified xsi:type="dcterms:W3CDTF">2021-08-13T05:06:01Z</dcterms:modified>
</cp:coreProperties>
</file>