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E635052F-4EBE-45AF-B9B9-97599BB7890B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0" r:id="rId1"/>
    <sheet name="Z1" sheetId="15" r:id="rId2"/>
  </sheets>
  <definedNames>
    <definedName name="solver_adj" localSheetId="1" hidden="1">'Z1'!$W$13:$AC$13</definedName>
    <definedName name="solver_adj" localSheetId="0" hidden="1">データ!#REF!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'Z1'!$AD$13</definedName>
    <definedName name="solver_lhs1" localSheetId="0" hidden="1">データ!#REF!</definedName>
    <definedName name="solver_lhs2" localSheetId="1" hidden="1">'Z1'!#REF!</definedName>
    <definedName name="solver_lhs2" localSheetId="0" hidden="1">データ!#REF!</definedName>
    <definedName name="solver_lhs3" localSheetId="1" hidden="1">'Z1'!#REF!</definedName>
    <definedName name="solver_lhs3" localSheetId="0" hidden="1">データ!#REF!</definedName>
    <definedName name="solver_lhs4" localSheetId="1" hidden="1">'Z1'!#REF!</definedName>
    <definedName name="solver_lhs4" localSheetId="0" hidden="1">データ!#REF!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2</definedName>
    <definedName name="solver_neg" localSheetId="0" hidden="1">2</definedName>
    <definedName name="solver_nod" localSheetId="1" hidden="1">2147483647</definedName>
    <definedName name="solver_nod" localSheetId="0" hidden="1">2147483647</definedName>
    <definedName name="solver_num" localSheetId="1" hidden="1">1</definedName>
    <definedName name="solver_num" localSheetId="0" hidden="1">2</definedName>
    <definedName name="solver_nwt" localSheetId="1" hidden="1">1</definedName>
    <definedName name="solver_nwt" localSheetId="0" hidden="1">1</definedName>
    <definedName name="solver_opt" localSheetId="1" hidden="1">'Z1'!$W$7</definedName>
    <definedName name="solver_opt" localSheetId="0" hidden="1">データ!#REF!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2</definedName>
    <definedName name="solver_rel1" localSheetId="0" hidden="1">2</definedName>
    <definedName name="solver_rel2" localSheetId="1" hidden="1">2</definedName>
    <definedName name="solver_rel2" localSheetId="0" hidden="1">2</definedName>
    <definedName name="solver_rel3" localSheetId="1" hidden="1">2</definedName>
    <definedName name="solver_rel3" localSheetId="0" hidden="1">2</definedName>
    <definedName name="solver_rel4" localSheetId="1" hidden="1">2</definedName>
    <definedName name="solver_rel4" localSheetId="0" hidden="1">2</definedName>
    <definedName name="solver_rhs1" localSheetId="1" hidden="1">1</definedName>
    <definedName name="solver_rhs1" localSheetId="0" hidden="1">0</definedName>
    <definedName name="solver_rhs2" localSheetId="1" hidden="1">1</definedName>
    <definedName name="solver_rhs2" localSheetId="0" hidden="1">1</definedName>
    <definedName name="solver_rhs3" localSheetId="1" hidden="1">1</definedName>
    <definedName name="solver_rhs3" localSheetId="0" hidden="1">1</definedName>
    <definedName name="solver_rhs4" localSheetId="1" hidden="1">1</definedName>
    <definedName name="solver_rhs4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4" i="15" l="1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S3" i="15"/>
  <c r="S2" i="15"/>
  <c r="H36" i="15"/>
  <c r="G36" i="15"/>
  <c r="F36" i="15"/>
  <c r="E36" i="15"/>
  <c r="N34" i="15" s="1"/>
  <c r="D36" i="15"/>
  <c r="C36" i="15"/>
  <c r="B36" i="15"/>
  <c r="H35" i="15"/>
  <c r="Q13" i="15" s="1"/>
  <c r="G35" i="15"/>
  <c r="F35" i="15"/>
  <c r="E35" i="15"/>
  <c r="D35" i="15"/>
  <c r="M13" i="15" s="1"/>
  <c r="C35" i="15"/>
  <c r="B35" i="15"/>
  <c r="Q34" i="15"/>
  <c r="P34" i="15"/>
  <c r="O34" i="15"/>
  <c r="M34" i="15"/>
  <c r="L34" i="15"/>
  <c r="K34" i="15"/>
  <c r="Q33" i="15"/>
  <c r="P33" i="15"/>
  <c r="O33" i="15"/>
  <c r="M33" i="15"/>
  <c r="L33" i="15"/>
  <c r="K33" i="15"/>
  <c r="Q32" i="15"/>
  <c r="P32" i="15"/>
  <c r="O32" i="15"/>
  <c r="M32" i="15"/>
  <c r="L32" i="15"/>
  <c r="K32" i="15"/>
  <c r="Q31" i="15"/>
  <c r="P31" i="15"/>
  <c r="O31" i="15"/>
  <c r="M31" i="15"/>
  <c r="L31" i="15"/>
  <c r="K31" i="15"/>
  <c r="Q30" i="15"/>
  <c r="P30" i="15"/>
  <c r="O30" i="15"/>
  <c r="M30" i="15"/>
  <c r="L30" i="15"/>
  <c r="K30" i="15"/>
  <c r="Q29" i="15"/>
  <c r="P29" i="15"/>
  <c r="O29" i="15"/>
  <c r="M29" i="15"/>
  <c r="L29" i="15"/>
  <c r="K29" i="15"/>
  <c r="Q28" i="15"/>
  <c r="P28" i="15"/>
  <c r="O28" i="15"/>
  <c r="M28" i="15"/>
  <c r="L28" i="15"/>
  <c r="K28" i="15"/>
  <c r="Q27" i="15"/>
  <c r="P27" i="15"/>
  <c r="O27" i="15"/>
  <c r="M27" i="15"/>
  <c r="L27" i="15"/>
  <c r="K27" i="15"/>
  <c r="Q26" i="15"/>
  <c r="P26" i="15"/>
  <c r="O26" i="15"/>
  <c r="M26" i="15"/>
  <c r="L26" i="15"/>
  <c r="K26" i="15"/>
  <c r="Q25" i="15"/>
  <c r="P25" i="15"/>
  <c r="O25" i="15"/>
  <c r="M25" i="15"/>
  <c r="L25" i="15"/>
  <c r="K25" i="15"/>
  <c r="Q24" i="15"/>
  <c r="P24" i="15"/>
  <c r="O24" i="15"/>
  <c r="M24" i="15"/>
  <c r="L24" i="15"/>
  <c r="K24" i="15"/>
  <c r="Q23" i="15"/>
  <c r="P23" i="15"/>
  <c r="O23" i="15"/>
  <c r="M23" i="15"/>
  <c r="L23" i="15"/>
  <c r="K23" i="15"/>
  <c r="Q22" i="15"/>
  <c r="P22" i="15"/>
  <c r="O22" i="15"/>
  <c r="M22" i="15"/>
  <c r="L22" i="15"/>
  <c r="K22" i="15"/>
  <c r="Q21" i="15"/>
  <c r="P21" i="15"/>
  <c r="O21" i="15"/>
  <c r="M21" i="15"/>
  <c r="L21" i="15"/>
  <c r="K21" i="15"/>
  <c r="Q20" i="15"/>
  <c r="P20" i="15"/>
  <c r="O20" i="15"/>
  <c r="M20" i="15"/>
  <c r="L20" i="15"/>
  <c r="K20" i="15"/>
  <c r="Q19" i="15"/>
  <c r="P19" i="15"/>
  <c r="O19" i="15"/>
  <c r="M19" i="15"/>
  <c r="L19" i="15"/>
  <c r="K19" i="15"/>
  <c r="Q18" i="15"/>
  <c r="P18" i="15"/>
  <c r="O18" i="15"/>
  <c r="M18" i="15"/>
  <c r="L18" i="15"/>
  <c r="K18" i="15"/>
  <c r="Q17" i="15"/>
  <c r="P17" i="15"/>
  <c r="O17" i="15"/>
  <c r="M17" i="15"/>
  <c r="L17" i="15"/>
  <c r="K17" i="15"/>
  <c r="Q16" i="15"/>
  <c r="P16" i="15"/>
  <c r="O16" i="15"/>
  <c r="M16" i="15"/>
  <c r="L16" i="15"/>
  <c r="K16" i="15"/>
  <c r="Q15" i="15"/>
  <c r="P15" i="15"/>
  <c r="O15" i="15"/>
  <c r="M15" i="15"/>
  <c r="L15" i="15"/>
  <c r="K15" i="15"/>
  <c r="Q14" i="15"/>
  <c r="P14" i="15"/>
  <c r="O14" i="15"/>
  <c r="M14" i="15"/>
  <c r="L14" i="15"/>
  <c r="K14" i="15"/>
  <c r="P13" i="15"/>
  <c r="O13" i="15"/>
  <c r="N13" i="15"/>
  <c r="L13" i="15"/>
  <c r="K13" i="15"/>
  <c r="P12" i="15"/>
  <c r="O12" i="15"/>
  <c r="N12" i="15"/>
  <c r="L12" i="15"/>
  <c r="K12" i="15"/>
  <c r="P11" i="15"/>
  <c r="O11" i="15"/>
  <c r="N11" i="15"/>
  <c r="L11" i="15"/>
  <c r="K11" i="15"/>
  <c r="P10" i="15"/>
  <c r="O10" i="15"/>
  <c r="N10" i="15"/>
  <c r="L10" i="15"/>
  <c r="K10" i="15"/>
  <c r="P9" i="15"/>
  <c r="O9" i="15"/>
  <c r="N9" i="15"/>
  <c r="L9" i="15"/>
  <c r="K9" i="15"/>
  <c r="P8" i="15"/>
  <c r="O8" i="15"/>
  <c r="N8" i="15"/>
  <c r="L8" i="15"/>
  <c r="K8" i="15"/>
  <c r="Q7" i="15"/>
  <c r="P7" i="15"/>
  <c r="O7" i="15"/>
  <c r="N7" i="15"/>
  <c r="M7" i="15"/>
  <c r="L7" i="15"/>
  <c r="K7" i="15"/>
  <c r="Q6" i="15"/>
  <c r="P6" i="15"/>
  <c r="O6" i="15"/>
  <c r="N6" i="15"/>
  <c r="M6" i="15"/>
  <c r="L6" i="15"/>
  <c r="K6" i="15"/>
  <c r="Q5" i="15"/>
  <c r="P5" i="15"/>
  <c r="O5" i="15"/>
  <c r="N5" i="15"/>
  <c r="M5" i="15"/>
  <c r="L5" i="15"/>
  <c r="K5" i="15"/>
  <c r="Q4" i="15"/>
  <c r="P4" i="15"/>
  <c r="O4" i="15"/>
  <c r="N4" i="15"/>
  <c r="M4" i="15"/>
  <c r="L4" i="15"/>
  <c r="K4" i="15"/>
  <c r="Q3" i="15"/>
  <c r="P3" i="15"/>
  <c r="O3" i="15"/>
  <c r="N3" i="15"/>
  <c r="M3" i="15"/>
  <c r="L3" i="15"/>
  <c r="K3" i="15"/>
  <c r="Q2" i="15"/>
  <c r="P2" i="15"/>
  <c r="P35" i="15" s="1"/>
  <c r="O2" i="15"/>
  <c r="O35" i="15" s="1"/>
  <c r="N2" i="15"/>
  <c r="M2" i="15"/>
  <c r="L2" i="15"/>
  <c r="L35" i="15" s="1"/>
  <c r="K2" i="15"/>
  <c r="K35" i="15" s="1"/>
  <c r="W7" i="15" l="1"/>
  <c r="Q36" i="15"/>
  <c r="K36" i="15"/>
  <c r="O36" i="15"/>
  <c r="M8" i="15"/>
  <c r="M36" i="15" s="1"/>
  <c r="Q8" i="15"/>
  <c r="Q35" i="15" s="1"/>
  <c r="M9" i="15"/>
  <c r="Q9" i="15"/>
  <c r="M10" i="15"/>
  <c r="Q10" i="15"/>
  <c r="M11" i="15"/>
  <c r="Q11" i="15"/>
  <c r="M12" i="15"/>
  <c r="Q12" i="15"/>
  <c r="N14" i="15"/>
  <c r="N35" i="15" s="1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L36" i="15"/>
  <c r="P36" i="15"/>
  <c r="N36" i="15" l="1"/>
  <c r="M35" i="15"/>
  <c r="S35" i="15"/>
  <c r="H36" i="10"/>
  <c r="G36" i="10"/>
  <c r="F36" i="10"/>
  <c r="E36" i="10"/>
  <c r="N24" i="10" s="1"/>
  <c r="D36" i="10"/>
  <c r="C36" i="10"/>
  <c r="B36" i="10"/>
  <c r="H35" i="10"/>
  <c r="Q32" i="10" s="1"/>
  <c r="G35" i="10"/>
  <c r="F35" i="10"/>
  <c r="O29" i="10" s="1"/>
  <c r="E35" i="10"/>
  <c r="D35" i="10"/>
  <c r="M32" i="10" s="1"/>
  <c r="C35" i="10"/>
  <c r="B35" i="10"/>
  <c r="K26" i="10" s="1"/>
  <c r="O34" i="10"/>
  <c r="K34" i="10"/>
  <c r="L33" i="10"/>
  <c r="K33" i="10"/>
  <c r="P32" i="10"/>
  <c r="P31" i="10"/>
  <c r="O31" i="10"/>
  <c r="L31" i="10"/>
  <c r="L30" i="10"/>
  <c r="P29" i="10"/>
  <c r="L29" i="10"/>
  <c r="P28" i="10"/>
  <c r="O28" i="10"/>
  <c r="P27" i="10"/>
  <c r="P26" i="10"/>
  <c r="L26" i="10"/>
  <c r="P25" i="10"/>
  <c r="L25" i="10"/>
  <c r="K25" i="10"/>
  <c r="L24" i="10"/>
  <c r="P23" i="10"/>
  <c r="O23" i="10"/>
  <c r="P22" i="10"/>
  <c r="L22" i="10"/>
  <c r="P21" i="10"/>
  <c r="L21" i="10"/>
  <c r="K21" i="10"/>
  <c r="L20" i="10"/>
  <c r="K20" i="10"/>
  <c r="P19" i="10"/>
  <c r="L19" i="10"/>
  <c r="P18" i="10"/>
  <c r="L18" i="10"/>
  <c r="P17" i="10"/>
  <c r="O17" i="10"/>
  <c r="P16" i="10"/>
  <c r="O16" i="10"/>
  <c r="L16" i="10"/>
  <c r="P15" i="10"/>
  <c r="L15" i="10"/>
  <c r="L14" i="10"/>
  <c r="P13" i="10"/>
  <c r="L13" i="10"/>
  <c r="P12" i="10"/>
  <c r="O12" i="10"/>
  <c r="L12" i="10"/>
  <c r="P11" i="10"/>
  <c r="L11" i="10"/>
  <c r="P10" i="10"/>
  <c r="L10" i="10"/>
  <c r="K10" i="10"/>
  <c r="L9" i="10"/>
  <c r="K9" i="10"/>
  <c r="P8" i="10"/>
  <c r="P7" i="10"/>
  <c r="O7" i="10"/>
  <c r="L7" i="10"/>
  <c r="P6" i="10"/>
  <c r="L6" i="10"/>
  <c r="K6" i="10"/>
  <c r="L5" i="10"/>
  <c r="K5" i="10"/>
  <c r="P4" i="10"/>
  <c r="P3" i="10"/>
  <c r="O3" i="10"/>
  <c r="L3" i="10"/>
  <c r="P2" i="10"/>
  <c r="O2" i="10"/>
  <c r="K32" i="10" l="1"/>
  <c r="O22" i="10"/>
  <c r="L32" i="10"/>
  <c r="P33" i="10"/>
  <c r="Q27" i="10"/>
  <c r="N28" i="10"/>
  <c r="K4" i="10"/>
  <c r="O14" i="10"/>
  <c r="Q15" i="10"/>
  <c r="M19" i="10"/>
  <c r="K23" i="10"/>
  <c r="K27" i="10"/>
  <c r="K28" i="10"/>
  <c r="O30" i="10"/>
  <c r="L2" i="10"/>
  <c r="M3" i="10"/>
  <c r="L4" i="10"/>
  <c r="P5" i="10"/>
  <c r="K7" i="10"/>
  <c r="L8" i="10"/>
  <c r="P9" i="10"/>
  <c r="K11" i="10"/>
  <c r="N12" i="10"/>
  <c r="O13" i="10"/>
  <c r="P14" i="10"/>
  <c r="K16" i="10"/>
  <c r="L17" i="10"/>
  <c r="O18" i="10"/>
  <c r="O19" i="10"/>
  <c r="P20" i="10"/>
  <c r="K22" i="10"/>
  <c r="L23" i="10"/>
  <c r="P24" i="10"/>
  <c r="L27" i="10"/>
  <c r="L28" i="10"/>
  <c r="P30" i="10"/>
  <c r="P35" i="10" s="1"/>
  <c r="P34" i="10"/>
  <c r="N8" i="10"/>
  <c r="Q11" i="10"/>
  <c r="N32" i="10"/>
  <c r="K2" i="10"/>
  <c r="K3" i="10"/>
  <c r="N4" i="10"/>
  <c r="Q7" i="10"/>
  <c r="O8" i="10"/>
  <c r="O9" i="10"/>
  <c r="O10" i="10"/>
  <c r="M11" i="10"/>
  <c r="K12" i="10"/>
  <c r="O15" i="10"/>
  <c r="K17" i="10"/>
  <c r="K18" i="10"/>
  <c r="K19" i="10"/>
  <c r="N20" i="10"/>
  <c r="Q23" i="10"/>
  <c r="O24" i="10"/>
  <c r="O25" i="10"/>
  <c r="O26" i="10"/>
  <c r="O27" i="10"/>
  <c r="K29" i="10"/>
  <c r="K30" i="10"/>
  <c r="K31" i="10"/>
  <c r="Q31" i="10"/>
  <c r="O32" i="10"/>
  <c r="O33" i="10"/>
  <c r="L34" i="10"/>
  <c r="M15" i="10"/>
  <c r="Q3" i="10"/>
  <c r="O4" i="10"/>
  <c r="O5" i="10"/>
  <c r="O6" i="10"/>
  <c r="O35" i="10" s="1"/>
  <c r="M7" i="10"/>
  <c r="K8" i="10"/>
  <c r="O11" i="10"/>
  <c r="K13" i="10"/>
  <c r="K14" i="10"/>
  <c r="K15" i="10"/>
  <c r="N16" i="10"/>
  <c r="Q19" i="10"/>
  <c r="O20" i="10"/>
  <c r="O21" i="10"/>
  <c r="M23" i="10"/>
  <c r="K24" i="10"/>
  <c r="N33" i="10"/>
  <c r="M31" i="10"/>
  <c r="M2" i="10"/>
  <c r="Q2" i="10"/>
  <c r="N3" i="10"/>
  <c r="M6" i="10"/>
  <c r="Q6" i="10"/>
  <c r="N7" i="10"/>
  <c r="M10" i="10"/>
  <c r="Q10" i="10"/>
  <c r="N11" i="10"/>
  <c r="M14" i="10"/>
  <c r="Q14" i="10"/>
  <c r="N15" i="10"/>
  <c r="M18" i="10"/>
  <c r="Q18" i="10"/>
  <c r="N19" i="10"/>
  <c r="M22" i="10"/>
  <c r="Q22" i="10"/>
  <c r="N23" i="10"/>
  <c r="M26" i="10"/>
  <c r="Q26" i="10"/>
  <c r="N27" i="10"/>
  <c r="M30" i="10"/>
  <c r="Q30" i="10"/>
  <c r="N31" i="10"/>
  <c r="M34" i="10"/>
  <c r="Q34" i="10"/>
  <c r="M27" i="10"/>
  <c r="N2" i="10"/>
  <c r="M5" i="10"/>
  <c r="Q5" i="10"/>
  <c r="N6" i="10"/>
  <c r="M9" i="10"/>
  <c r="Q9" i="10"/>
  <c r="N10" i="10"/>
  <c r="M13" i="10"/>
  <c r="Q13" i="10"/>
  <c r="N14" i="10"/>
  <c r="M17" i="10"/>
  <c r="Q17" i="10"/>
  <c r="N18" i="10"/>
  <c r="M21" i="10"/>
  <c r="Q21" i="10"/>
  <c r="N22" i="10"/>
  <c r="M25" i="10"/>
  <c r="Q25" i="10"/>
  <c r="N26" i="10"/>
  <c r="M29" i="10"/>
  <c r="Q29" i="10"/>
  <c r="N30" i="10"/>
  <c r="M33" i="10"/>
  <c r="Q33" i="10"/>
  <c r="N34" i="10"/>
  <c r="M4" i="10"/>
  <c r="Q4" i="10"/>
  <c r="N5" i="10"/>
  <c r="M8" i="10"/>
  <c r="Q8" i="10"/>
  <c r="N9" i="10"/>
  <c r="M12" i="10"/>
  <c r="Q12" i="10"/>
  <c r="N13" i="10"/>
  <c r="M16" i="10"/>
  <c r="Q16" i="10"/>
  <c r="N17" i="10"/>
  <c r="M20" i="10"/>
  <c r="Q20" i="10"/>
  <c r="N21" i="10"/>
  <c r="M24" i="10"/>
  <c r="Q24" i="10"/>
  <c r="N25" i="10"/>
  <c r="M28" i="10"/>
  <c r="Q28" i="10"/>
  <c r="N29" i="10"/>
  <c r="L35" i="10" l="1"/>
  <c r="P36" i="10"/>
  <c r="L36" i="10"/>
  <c r="O36" i="10"/>
  <c r="K36" i="10"/>
  <c r="K35" i="10"/>
  <c r="Q35" i="10"/>
  <c r="M35" i="10"/>
  <c r="N36" i="10"/>
  <c r="Q36" i="10"/>
  <c r="M36" i="10"/>
  <c r="N35" i="10"/>
</calcChain>
</file>

<file path=xl/sharedStrings.xml><?xml version="1.0" encoding="utf-8"?>
<sst xmlns="http://schemas.openxmlformats.org/spreadsheetml/2006/main" count="56" uniqueCount="40">
  <si>
    <t>№</t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</si>
  <si>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1</t>
    </r>
    <phoneticPr fontId="1"/>
  </si>
  <si>
    <r>
      <rPr>
        <sz val="11"/>
        <color theme="1"/>
        <rFont val="ＭＳ ゴシック"/>
        <family val="3"/>
        <charset val="128"/>
      </rPr>
      <t>固有ベクトル</t>
    </r>
    <rPh sb="0" eb="2">
      <t>コユウ</t>
    </rPh>
    <phoneticPr fontId="1"/>
  </si>
  <si>
    <r>
      <rPr>
        <sz val="11"/>
        <color theme="1"/>
        <rFont val="ＭＳ ゴシック"/>
        <family val="3"/>
        <charset val="128"/>
      </rPr>
      <t>因子負荷量</t>
    </r>
    <rPh sb="0" eb="2">
      <t>インシ</t>
    </rPh>
    <rPh sb="2" eb="4">
      <t>フカ</t>
    </rPh>
    <rPh sb="4" eb="5">
      <t>リョウ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</si>
  <si>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</si>
  <si>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2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</si>
  <si>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3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</si>
  <si>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4</t>
    </r>
    <phoneticPr fontId="1"/>
  </si>
  <si>
    <r>
      <t>2</t>
    </r>
    <r>
      <rPr>
        <sz val="11"/>
        <color theme="1"/>
        <rFont val="ＭＳ Ｐ明朝"/>
        <family val="1"/>
        <charset val="128"/>
      </rPr>
      <t>乗和</t>
    </r>
    <rPh sb="1" eb="2">
      <t>ジョウ</t>
    </rPh>
    <rPh sb="2" eb="3">
      <t>ワ</t>
    </rPh>
    <phoneticPr fontId="1"/>
  </si>
  <si>
    <t>寄与率</t>
    <rPh sb="0" eb="3">
      <t>キヨリツ</t>
    </rPh>
    <phoneticPr fontId="1"/>
  </si>
  <si>
    <t>累積寄与率</t>
    <rPh sb="0" eb="2">
      <t>ルイセキ</t>
    </rPh>
    <rPh sb="2" eb="5">
      <t>キヨリツ</t>
    </rPh>
    <phoneticPr fontId="1"/>
  </si>
  <si>
    <r>
      <rPr>
        <sz val="10"/>
        <color theme="1"/>
        <rFont val="游ゴシック"/>
        <family val="2"/>
        <charset val="128"/>
      </rPr>
      <t>主成分得点</t>
    </r>
    <rPh sb="0" eb="3">
      <t>シュセイブン</t>
    </rPh>
    <rPh sb="3" eb="5">
      <t>トクテン</t>
    </rPh>
    <phoneticPr fontId="1"/>
  </si>
  <si>
    <r>
      <rPr>
        <sz val="11"/>
        <color rgb="FFFF0000"/>
        <rFont val="ＭＳ ゴシック"/>
        <family val="3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</si>
  <si>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ＭＳ ゴシック"/>
        <family val="3"/>
        <charset val="128"/>
      </rPr>
      <t>標準偏差</t>
    </r>
    <rPh sb="0" eb="2">
      <t>ヒョウジュン</t>
    </rPh>
    <rPh sb="2" eb="4">
      <t>ヘンサ</t>
    </rPh>
    <phoneticPr fontId="1"/>
  </si>
  <si>
    <r>
      <rPr>
        <i/>
        <sz val="11"/>
        <color theme="1"/>
        <rFont val="Times New Roman"/>
        <family val="1"/>
      </rPr>
      <t>Z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目的セル→</t>
    </r>
    <rPh sb="2" eb="4">
      <t>モクテキ</t>
    </rPh>
    <phoneticPr fontId="1"/>
  </si>
  <si>
    <t xml:space="preserve"> </t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</si>
  <si>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5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</si>
  <si>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7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</si>
  <si>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6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</si>
  <si>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1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</si>
  <si>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2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</si>
  <si>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3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</si>
  <si>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4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</si>
  <si>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5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</si>
  <si>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6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</si>
  <si>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7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</si>
  <si>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1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</si>
  <si>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2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</si>
  <si>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3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</si>
  <si>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4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</si>
  <si>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5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</si>
  <si>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6</t>
    </r>
    <phoneticPr fontId="1"/>
  </si>
  <si>
    <r>
      <rPr>
        <i/>
        <sz val="14"/>
        <color theme="1"/>
        <rFont val="Times New Roman"/>
        <family val="1"/>
      </rPr>
      <t>X'</t>
    </r>
    <r>
      <rPr>
        <vertAlign val="subscript"/>
        <sz val="14"/>
        <color theme="1"/>
        <rFont val="Times New Roman"/>
        <family val="1"/>
      </rPr>
      <t>7</t>
    </r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</si>
  <si>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3</t>
    </r>
    <r>
      <rPr>
        <vertAlign val="subscript"/>
        <sz val="14"/>
        <color theme="1"/>
        <rFont val="ＭＳ Ｐ明朝"/>
        <family val="1"/>
        <charset val="128"/>
      </rPr>
      <t>　　　　　　　　　　　　　　　　　　　　</t>
    </r>
    <r>
      <rPr>
        <sz val="14"/>
        <color theme="1"/>
        <rFont val="ＭＳ Ｐ明朝"/>
        <family val="1"/>
        <charset val="128"/>
      </rPr>
      <t>延伸倍率</t>
    </r>
    <rPh sb="22" eb="26">
      <t>エンシンバイリツ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</si>
  <si>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4</t>
    </r>
    <r>
      <rPr>
        <vertAlign val="subscript"/>
        <sz val="14"/>
        <color theme="1"/>
        <rFont val="ＭＳ Ｐ明朝"/>
        <family val="1"/>
        <charset val="128"/>
      </rPr>
      <t>　　　　　　　　</t>
    </r>
    <r>
      <rPr>
        <sz val="14"/>
        <color theme="1"/>
        <rFont val="ＭＳ Ｐ明朝"/>
        <family val="1"/>
        <charset val="128"/>
      </rPr>
      <t>フィルム幅</t>
    </r>
    <rPh sb="14" eb="15">
      <t>ハバ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</si>
  <si>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7</t>
    </r>
    <r>
      <rPr>
        <vertAlign val="subscript"/>
        <sz val="14"/>
        <color theme="1"/>
        <rFont val="ＭＳ Ｐ明朝"/>
        <family val="1"/>
        <charset val="128"/>
      </rPr>
      <t>　　　　　　　　　　　　　　</t>
    </r>
    <r>
      <rPr>
        <sz val="14"/>
        <color theme="1"/>
        <rFont val="ＭＳ Ｐ明朝"/>
        <family val="1"/>
        <charset val="128"/>
      </rPr>
      <t>リップ　　　　　　　　　　間隔</t>
    </r>
    <rPh sb="29" eb="31">
      <t>カンカク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</si>
  <si>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 xml:space="preserve">2    </t>
    </r>
    <r>
      <rPr>
        <vertAlign val="subscript"/>
        <sz val="14"/>
        <color theme="1"/>
        <rFont val="ＭＳ Ｐ明朝"/>
        <family val="1"/>
        <charset val="128"/>
      </rPr>
      <t>　　　　　　　　　　　</t>
    </r>
    <r>
      <rPr>
        <vertAlign val="subscript"/>
        <sz val="14"/>
        <color theme="1"/>
        <rFont val="Times New Roman"/>
        <family val="1"/>
      </rPr>
      <t xml:space="preserve">              </t>
    </r>
    <r>
      <rPr>
        <sz val="14"/>
        <color theme="1"/>
        <rFont val="ＭＳ Ｐ明朝"/>
        <family val="1"/>
        <charset val="128"/>
      </rPr>
      <t>未延伸　　　　　　　　　　　　　　　フィルム膜厚</t>
    </r>
    <rPh sb="31" eb="32">
      <t>ミ</t>
    </rPh>
    <rPh sb="32" eb="34">
      <t>エンシン</t>
    </rPh>
    <rPh sb="53" eb="55">
      <t>マクアツ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</si>
  <si>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6</t>
    </r>
    <r>
      <rPr>
        <vertAlign val="subscript"/>
        <sz val="14"/>
        <color theme="1"/>
        <rFont val="ＭＳ Ｐ明朝"/>
        <family val="1"/>
        <charset val="128"/>
      </rPr>
      <t>　　　　　　　　　　　</t>
    </r>
    <r>
      <rPr>
        <sz val="14"/>
        <color theme="1"/>
        <rFont val="ＭＳ Ｐ明朝"/>
        <family val="1"/>
        <charset val="128"/>
      </rPr>
      <t>引裂きズレ</t>
    </r>
    <rPh sb="13" eb="15">
      <t>ヒキサ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</si>
  <si>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>5</t>
    </r>
    <r>
      <rPr>
        <vertAlign val="subscript"/>
        <sz val="14"/>
        <color theme="1"/>
        <rFont val="ＭＳ Ｐ明朝"/>
        <family val="1"/>
        <charset val="128"/>
      </rPr>
      <t>　　　　　　　　　　　　</t>
    </r>
    <r>
      <rPr>
        <sz val="14"/>
        <color theme="1"/>
        <rFont val="ＭＳ Ｐ明朝"/>
        <family val="1"/>
        <charset val="128"/>
      </rPr>
      <t>原料組成比</t>
    </r>
    <rPh sb="14" eb="16">
      <t>ゲンリョウ</t>
    </rPh>
    <rPh sb="16" eb="18">
      <t>ソセイ</t>
    </rPh>
    <rPh sb="18" eb="19">
      <t>ヒ</t>
    </rPh>
    <phoneticPr fontId="1"/>
  </si>
  <si>
    <r>
      <rPr>
        <i/>
        <sz val="14"/>
        <color theme="1"/>
        <rFont val="Times New Roman"/>
        <family val="1"/>
      </rPr>
      <t>x</t>
    </r>
    <r>
      <rPr>
        <vertAlign val="subscript"/>
        <sz val="14"/>
        <color theme="1"/>
        <rFont val="Times New Roman"/>
        <family val="1"/>
      </rPr>
      <t xml:space="preserve">1                     </t>
    </r>
    <r>
      <rPr>
        <sz val="14"/>
        <color theme="1"/>
        <rFont val="ＭＳ Ｐ明朝"/>
        <family val="1"/>
        <charset val="128"/>
      </rPr>
      <t>添加剤量</t>
    </r>
    <rPh sb="23" eb="26">
      <t>テンカザイ</t>
    </rPh>
    <rPh sb="26" eb="27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</si>
</sst>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0"/>
    <numFmt numFmtId="178" formatCode="0.0000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Times New Roman"/>
      <family val="1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color theme="1"/>
      <name val="游ゴシック"/>
      <family val="2"/>
      <charset val="128"/>
    </font>
    <font>
      <sz val="11"/>
      <color rgb="FFFF0000"/>
      <name val="ＭＳ ゴシック"/>
      <family val="3"/>
      <charset val="128"/>
    </font>
    <font>
      <sz val="11"/>
      <color rgb="FF7030A0"/>
      <name val="游ゴシック"/>
      <family val="2"/>
      <charset val="128"/>
      <scheme val="minor"/>
    </font>
    <font>
      <sz val="11"/>
      <name val="Times New Roman"/>
      <family val="1"/>
    </font>
    <font>
      <sz val="11"/>
      <name val="游ゴシック"/>
      <family val="2"/>
      <charset val="128"/>
      <scheme val="minor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vertAlign val="subscript"/>
      <sz val="14"/>
      <color theme="1"/>
      <name val="Times New Roman"/>
      <family val="1"/>
    </font>
    <font>
      <sz val="10"/>
      <color theme="1"/>
      <name val="ＭＳ 明朝"/>
      <family val="1"/>
      <charset val="128"/>
    </font>
    <font>
      <vertAlign val="subscript"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2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2" fillId="0" borderId="4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0" fillId="0" borderId="0" xfId="0" applyNumberFormat="1">
      <alignment vertical="center"/>
    </xf>
    <xf numFmtId="176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0A597-1AA1-4D00-A16A-CFA80ADBE03B}">
  <sheetPr codeName="Sheet1"/>
  <dimension ref="A1:Q38"/>
  <sheetViews>
    <sheetView tabSelected="1" zoomScale="76" zoomScaleNormal="76" workbookViewId="0">
      <selection activeCell="H7" sqref="H7"/>
    </sheetView>
  </sheetViews>
  <sheetFormatPr defaultRowHeight="18" x14ac:dyDescent="0.45"/>
  <cols>
    <col min="1" max="1" width="8.3984375" customWidth="1"/>
    <col min="2" max="2" width="10.3984375" customWidth="1"/>
    <col min="3" max="3" width="16.3984375" customWidth="1"/>
    <col min="4" max="4" width="11" customWidth="1"/>
    <col min="5" max="5" width="11.796875" customWidth="1"/>
    <col min="6" max="6" width="10.796875" customWidth="1"/>
    <col min="7" max="7" width="8.5" customWidth="1"/>
    <col min="8" max="8" width="11.3984375" customWidth="1"/>
    <col min="11" max="11" width="9.296875" customWidth="1"/>
    <col min="12" max="12" width="9.59765625" customWidth="1"/>
    <col min="13" max="13" width="10.296875" customWidth="1"/>
    <col min="14" max="14" width="8.69921875" customWidth="1"/>
    <col min="18" max="18" width="9.59765625" customWidth="1"/>
    <col min="19" max="19" width="14.8984375" bestFit="1" customWidth="1"/>
    <col min="22" max="22" width="8.796875" customWidth="1"/>
  </cols>
  <sheetData>
    <row r="1" spans="1:17" ht="58.2" customHeight="1" x14ac:dyDescent="0.45">
      <c r="A1" s="22" t="s">
        <v>0</v>
      </c>
      <c r="B1" s="24" t="s">
        <v>39</v>
      </c>
      <c r="C1" s="24" t="s">
        <v>36</v>
      </c>
      <c r="D1" s="24" t="s">
        <v>33</v>
      </c>
      <c r="E1" s="24" t="s">
        <v>34</v>
      </c>
      <c r="F1" s="24" t="s">
        <v>38</v>
      </c>
      <c r="G1" s="24" t="s">
        <v>37</v>
      </c>
      <c r="H1" s="24" t="s">
        <v>35</v>
      </c>
      <c r="I1" s="2"/>
      <c r="J1" s="22" t="s">
        <v>0</v>
      </c>
      <c r="K1" s="21" t="s">
        <v>26</v>
      </c>
      <c r="L1" s="21" t="s">
        <v>27</v>
      </c>
      <c r="M1" s="21" t="s">
        <v>28</v>
      </c>
      <c r="N1" s="21" t="s">
        <v>29</v>
      </c>
      <c r="O1" s="21" t="s">
        <v>30</v>
      </c>
      <c r="P1" s="21" t="s">
        <v>31</v>
      </c>
      <c r="Q1" s="21" t="s">
        <v>32</v>
      </c>
    </row>
    <row r="2" spans="1:17" x14ac:dyDescent="0.45">
      <c r="A2" s="10">
        <v>1</v>
      </c>
      <c r="B2" s="10">
        <v>1</v>
      </c>
      <c r="C2" s="10">
        <v>0.25</v>
      </c>
      <c r="D2" s="10">
        <v>6.7</v>
      </c>
      <c r="E2" s="10">
        <v>1200</v>
      </c>
      <c r="F2" s="10">
        <v>4.9800000000000004</v>
      </c>
      <c r="G2" s="10">
        <v>138</v>
      </c>
      <c r="H2" s="10">
        <v>2.88</v>
      </c>
      <c r="J2" s="11">
        <v>1</v>
      </c>
      <c r="K2" s="9">
        <f>STANDARDIZE(B2,$B$35,$B$36)</f>
        <v>-1.257941804066302</v>
      </c>
      <c r="L2" s="9">
        <f>STANDARDIZE(C2,$C$35,$C$36)</f>
        <v>-1.767919999757098</v>
      </c>
      <c r="M2" s="9">
        <f>STANDARDIZE(D2,$D$35,$D$36)</f>
        <v>-1.1470483168916297</v>
      </c>
      <c r="N2" s="9">
        <f>STANDARDIZE(E2,$E$35,$E$36)</f>
        <v>-0.56157644441095278</v>
      </c>
      <c r="O2" s="9">
        <f>STANDARDIZE(F2,$F$35,$F$36)</f>
        <v>3.4723691865976072</v>
      </c>
      <c r="P2" s="9">
        <f>STANDARDIZE(G2,$G$35,$G$36)</f>
        <v>2.5870668677495847</v>
      </c>
      <c r="Q2" s="9">
        <f>STANDARDIZE(H2,$H$35,$H$36)</f>
        <v>2.9334154581690739</v>
      </c>
    </row>
    <row r="3" spans="1:17" x14ac:dyDescent="0.45">
      <c r="A3" s="10">
        <v>2</v>
      </c>
      <c r="B3" s="10">
        <v>1</v>
      </c>
      <c r="C3" s="10">
        <v>0.25</v>
      </c>
      <c r="D3" s="10">
        <v>6.7</v>
      </c>
      <c r="E3" s="10">
        <v>1395</v>
      </c>
      <c r="F3" s="10">
        <v>1.64</v>
      </c>
      <c r="G3" s="10">
        <v>68</v>
      </c>
      <c r="H3" s="10">
        <v>0.94</v>
      </c>
      <c r="J3" s="11">
        <v>2</v>
      </c>
      <c r="K3" s="9">
        <f t="shared" ref="K3:K34" si="0">STANDARDIZE(B3,$B$35,$B$36)</f>
        <v>-1.257941804066302</v>
      </c>
      <c r="L3" s="9">
        <f t="shared" ref="L3:L34" si="1">STANDARDIZE(C3,$C$35,$C$36)</f>
        <v>-1.767919999757098</v>
      </c>
      <c r="M3" s="9">
        <f t="shared" ref="M3:M34" si="2">STANDARDIZE(D3,$D$35,$D$36)</f>
        <v>-1.1470483168916297</v>
      </c>
      <c r="N3" s="9">
        <f t="shared" ref="N3:N34" si="3">STANDARDIZE(E3,$E$35,$E$36)</f>
        <v>0.53682611479405606</v>
      </c>
      <c r="O3" s="9">
        <f t="shared" ref="O3:O34" si="4">STANDARDIZE(F3,$F$35,$F$36)</f>
        <v>0.40934772403827741</v>
      </c>
      <c r="P3" s="9">
        <f t="shared" ref="P3:P34" si="5">STANDARDIZE(G3,$G$35,$G$36)</f>
        <v>0.63216844952860307</v>
      </c>
      <c r="Q3" s="9">
        <f t="shared" ref="Q3:Q34" si="6">STANDARDIZE(H3,$H$35,$H$36)</f>
        <v>-0.13978702975368837</v>
      </c>
    </row>
    <row r="4" spans="1:17" x14ac:dyDescent="0.45">
      <c r="A4" s="10">
        <v>3</v>
      </c>
      <c r="B4" s="10">
        <v>1</v>
      </c>
      <c r="C4" s="10">
        <v>0.25</v>
      </c>
      <c r="D4" s="10">
        <v>7</v>
      </c>
      <c r="E4" s="10">
        <v>1200</v>
      </c>
      <c r="F4" s="10">
        <v>3</v>
      </c>
      <c r="G4" s="10">
        <v>125</v>
      </c>
      <c r="H4" s="10">
        <v>1.74</v>
      </c>
      <c r="J4" s="11">
        <v>3</v>
      </c>
      <c r="K4" s="9">
        <f t="shared" si="0"/>
        <v>-1.257941804066302</v>
      </c>
      <c r="L4" s="9">
        <f t="shared" si="1"/>
        <v>-1.767919999757098</v>
      </c>
      <c r="M4" s="9">
        <f t="shared" si="2"/>
        <v>-1.0471733974789019</v>
      </c>
      <c r="N4" s="9">
        <f t="shared" si="3"/>
        <v>-0.56157644441095278</v>
      </c>
      <c r="O4" s="9">
        <f t="shared" si="4"/>
        <v>1.6565660441223158</v>
      </c>
      <c r="P4" s="9">
        <f t="shared" si="5"/>
        <v>2.2240143043656881</v>
      </c>
      <c r="Q4" s="9">
        <f t="shared" si="6"/>
        <v>1.1275129652660076</v>
      </c>
    </row>
    <row r="5" spans="1:17" x14ac:dyDescent="0.45">
      <c r="A5" s="10">
        <v>4</v>
      </c>
      <c r="B5" s="10">
        <v>1</v>
      </c>
      <c r="C5" s="10">
        <v>0.25</v>
      </c>
      <c r="D5" s="10">
        <v>7</v>
      </c>
      <c r="E5" s="10">
        <v>1200</v>
      </c>
      <c r="F5" s="10">
        <v>4.01</v>
      </c>
      <c r="G5" s="10">
        <v>152</v>
      </c>
      <c r="H5" s="10">
        <v>1.58</v>
      </c>
      <c r="J5" s="11">
        <v>4</v>
      </c>
      <c r="K5" s="9">
        <f t="shared" si="0"/>
        <v>-1.257941804066302</v>
      </c>
      <c r="L5" s="9">
        <f t="shared" si="1"/>
        <v>-1.767919999757098</v>
      </c>
      <c r="M5" s="9">
        <f t="shared" si="2"/>
        <v>-1.0471733974789019</v>
      </c>
      <c r="N5" s="9">
        <f t="shared" si="3"/>
        <v>-0.56157644441095278</v>
      </c>
      <c r="O5" s="9">
        <f t="shared" si="4"/>
        <v>2.5828090612435499</v>
      </c>
      <c r="P5" s="9">
        <f t="shared" si="5"/>
        <v>2.9780465513937808</v>
      </c>
      <c r="Q5" s="9">
        <f t="shared" si="6"/>
        <v>0.87405296626206852</v>
      </c>
    </row>
    <row r="6" spans="1:17" x14ac:dyDescent="0.45">
      <c r="A6" s="10">
        <v>5</v>
      </c>
      <c r="B6" s="10">
        <v>1.5</v>
      </c>
      <c r="C6" s="10">
        <v>0.35</v>
      </c>
      <c r="D6" s="10">
        <v>5.4</v>
      </c>
      <c r="E6" s="10">
        <v>1395</v>
      </c>
      <c r="F6" s="10">
        <v>3.26</v>
      </c>
      <c r="G6" s="10">
        <v>91</v>
      </c>
      <c r="H6" s="10">
        <v>2.5299999999999998</v>
      </c>
      <c r="J6" s="11">
        <v>5</v>
      </c>
      <c r="K6" s="9">
        <f t="shared" si="0"/>
        <v>-0.83862786937753464</v>
      </c>
      <c r="L6" s="9">
        <f t="shared" si="1"/>
        <v>0.27914526311953997</v>
      </c>
      <c r="M6" s="9">
        <f t="shared" si="2"/>
        <v>-1.5798396343467827</v>
      </c>
      <c r="N6" s="9">
        <f t="shared" si="3"/>
        <v>0.53682611479405606</v>
      </c>
      <c r="O6" s="9">
        <f t="shared" si="4"/>
        <v>1.8950048406089699</v>
      </c>
      <c r="P6" s="9">
        <f t="shared" si="5"/>
        <v>1.2744922155154972</v>
      </c>
      <c r="Q6" s="9">
        <f t="shared" si="6"/>
        <v>2.3789717103479568</v>
      </c>
    </row>
    <row r="7" spans="1:17" x14ac:dyDescent="0.45">
      <c r="A7" s="10">
        <v>6</v>
      </c>
      <c r="B7" s="10">
        <v>1.5</v>
      </c>
      <c r="C7" s="10">
        <v>0.3</v>
      </c>
      <c r="D7" s="10">
        <v>8.3000000000000007</v>
      </c>
      <c r="E7" s="10">
        <v>1395</v>
      </c>
      <c r="F7" s="10">
        <v>1.28</v>
      </c>
      <c r="G7" s="10">
        <v>53</v>
      </c>
      <c r="H7" s="10">
        <v>1.1000000000000001</v>
      </c>
      <c r="J7" s="11">
        <v>6</v>
      </c>
      <c r="K7" s="9">
        <f t="shared" si="0"/>
        <v>-0.83862786937753464</v>
      </c>
      <c r="L7" s="9">
        <f t="shared" si="1"/>
        <v>-0.74438736831877894</v>
      </c>
      <c r="M7" s="9">
        <f t="shared" si="2"/>
        <v>-0.6143820800237485</v>
      </c>
      <c r="N7" s="9">
        <f t="shared" si="3"/>
        <v>0.53682611479405606</v>
      </c>
      <c r="O7" s="9">
        <f t="shared" si="4"/>
        <v>7.9201698133679152E-2</v>
      </c>
      <c r="P7" s="9">
        <f t="shared" si="5"/>
        <v>0.21326164562410702</v>
      </c>
      <c r="Q7" s="9">
        <f t="shared" si="6"/>
        <v>0.11367296925025104</v>
      </c>
    </row>
    <row r="8" spans="1:17" x14ac:dyDescent="0.45">
      <c r="A8" s="10">
        <v>7</v>
      </c>
      <c r="B8" s="10">
        <v>2</v>
      </c>
      <c r="C8" s="10">
        <v>0.3</v>
      </c>
      <c r="D8" s="10">
        <v>11.2</v>
      </c>
      <c r="E8" s="10">
        <v>1395</v>
      </c>
      <c r="F8" s="10">
        <v>0.42</v>
      </c>
      <c r="G8" s="10">
        <v>9</v>
      </c>
      <c r="H8" s="10">
        <v>0.375</v>
      </c>
      <c r="J8" s="11">
        <v>7</v>
      </c>
      <c r="K8" s="9">
        <f t="shared" si="0"/>
        <v>-0.41931393468876732</v>
      </c>
      <c r="L8" s="9">
        <f t="shared" si="1"/>
        <v>-0.74438736831877894</v>
      </c>
      <c r="M8" s="9">
        <f t="shared" si="2"/>
        <v>0.35107547429928521</v>
      </c>
      <c r="N8" s="9">
        <f t="shared" si="3"/>
        <v>0.53682611479405606</v>
      </c>
      <c r="O8" s="9">
        <f t="shared" si="4"/>
        <v>-0.70948047486063925</v>
      </c>
      <c r="P8" s="9">
        <f t="shared" si="5"/>
        <v>-1.0155316458290815</v>
      </c>
      <c r="Q8" s="9">
        <f t="shared" si="6"/>
        <v>-1.0348176512363485</v>
      </c>
    </row>
    <row r="9" spans="1:17" x14ac:dyDescent="0.45">
      <c r="A9" s="10">
        <v>8</v>
      </c>
      <c r="B9" s="10">
        <v>2</v>
      </c>
      <c r="C9" s="10">
        <v>0.35</v>
      </c>
      <c r="D9" s="10">
        <v>8.3000000000000007</v>
      </c>
      <c r="E9" s="10">
        <v>1395</v>
      </c>
      <c r="F9" s="10">
        <v>0.99</v>
      </c>
      <c r="G9" s="10">
        <v>22</v>
      </c>
      <c r="H9" s="10">
        <v>0.91700000000000004</v>
      </c>
      <c r="J9" s="11">
        <v>8</v>
      </c>
      <c r="K9" s="9">
        <f t="shared" si="0"/>
        <v>-0.41931393468876732</v>
      </c>
      <c r="L9" s="9">
        <f t="shared" si="1"/>
        <v>0.27914526311953997</v>
      </c>
      <c r="M9" s="9">
        <f t="shared" si="2"/>
        <v>-0.6143820800237485</v>
      </c>
      <c r="N9" s="9">
        <f t="shared" si="3"/>
        <v>0.53682611479405606</v>
      </c>
      <c r="O9" s="9">
        <f t="shared" si="4"/>
        <v>-0.18674926717835844</v>
      </c>
      <c r="P9" s="9">
        <f t="shared" si="5"/>
        <v>-0.65247908244518493</v>
      </c>
      <c r="Q9" s="9">
        <f t="shared" si="6"/>
        <v>-0.17622190461050447</v>
      </c>
    </row>
    <row r="10" spans="1:17" x14ac:dyDescent="0.45">
      <c r="A10" s="10">
        <v>9</v>
      </c>
      <c r="B10" s="10">
        <v>2</v>
      </c>
      <c r="C10" s="10">
        <v>0.35</v>
      </c>
      <c r="D10" s="10">
        <v>8.1</v>
      </c>
      <c r="E10" s="10">
        <v>1395</v>
      </c>
      <c r="F10" s="10">
        <v>0.67</v>
      </c>
      <c r="G10" s="10">
        <v>12</v>
      </c>
      <c r="H10" s="10">
        <v>0.5</v>
      </c>
      <c r="J10" s="11">
        <v>9</v>
      </c>
      <c r="K10" s="9">
        <f t="shared" si="0"/>
        <v>-0.41931393468876732</v>
      </c>
      <c r="L10" s="9">
        <f t="shared" si="1"/>
        <v>0.27914526311953997</v>
      </c>
      <c r="M10" s="9">
        <f t="shared" si="2"/>
        <v>-0.68096535963223392</v>
      </c>
      <c r="N10" s="9">
        <f t="shared" si="3"/>
        <v>0.53682611479405606</v>
      </c>
      <c r="O10" s="9">
        <f t="shared" si="4"/>
        <v>-0.48021240131577914</v>
      </c>
      <c r="P10" s="9">
        <f t="shared" si="5"/>
        <v>-0.93175028504818225</v>
      </c>
      <c r="Q10" s="9">
        <f t="shared" si="6"/>
        <v>-0.836802027014521</v>
      </c>
    </row>
    <row r="11" spans="1:17" x14ac:dyDescent="0.45">
      <c r="A11" s="10">
        <v>10</v>
      </c>
      <c r="B11" s="10">
        <v>2</v>
      </c>
      <c r="C11" s="10">
        <v>0.3</v>
      </c>
      <c r="D11" s="10">
        <v>11</v>
      </c>
      <c r="E11" s="10">
        <v>1395</v>
      </c>
      <c r="F11" s="10">
        <v>0.33</v>
      </c>
      <c r="G11" s="10">
        <v>9</v>
      </c>
      <c r="H11" s="10">
        <v>0.25</v>
      </c>
      <c r="J11" s="11">
        <v>10</v>
      </c>
      <c r="K11" s="9">
        <f t="shared" si="0"/>
        <v>-0.41931393468876732</v>
      </c>
      <c r="L11" s="9">
        <f t="shared" si="1"/>
        <v>-0.74438736831877894</v>
      </c>
      <c r="M11" s="9">
        <f t="shared" si="2"/>
        <v>0.28449219469080034</v>
      </c>
      <c r="N11" s="9">
        <f t="shared" si="3"/>
        <v>0.53682611479405606</v>
      </c>
      <c r="O11" s="9">
        <f t="shared" si="4"/>
        <v>-0.79201698133678866</v>
      </c>
      <c r="P11" s="9">
        <f t="shared" si="5"/>
        <v>-1.0155316458290815</v>
      </c>
      <c r="Q11" s="9">
        <f t="shared" si="6"/>
        <v>-1.2328332754581759</v>
      </c>
    </row>
    <row r="12" spans="1:17" x14ac:dyDescent="0.45">
      <c r="A12" s="10">
        <v>11</v>
      </c>
      <c r="B12" s="10">
        <v>2</v>
      </c>
      <c r="C12" s="10">
        <v>0.35</v>
      </c>
      <c r="D12" s="10">
        <v>8.1</v>
      </c>
      <c r="E12" s="10">
        <v>1395</v>
      </c>
      <c r="F12" s="10">
        <v>0.56000000000000005</v>
      </c>
      <c r="G12" s="10">
        <v>16</v>
      </c>
      <c r="H12" s="10">
        <v>0.44400000000000001</v>
      </c>
      <c r="J12" s="11">
        <v>11</v>
      </c>
      <c r="K12" s="9">
        <f t="shared" si="0"/>
        <v>-0.41931393468876732</v>
      </c>
      <c r="L12" s="9">
        <f t="shared" si="1"/>
        <v>0.27914526311953997</v>
      </c>
      <c r="M12" s="9">
        <f t="shared" si="2"/>
        <v>-0.68096535963223392</v>
      </c>
      <c r="N12" s="9">
        <f t="shared" si="3"/>
        <v>0.53682611479405606</v>
      </c>
      <c r="O12" s="9">
        <f t="shared" si="4"/>
        <v>-0.58109035367551753</v>
      </c>
      <c r="P12" s="9">
        <f t="shared" si="5"/>
        <v>-0.82004180400698334</v>
      </c>
      <c r="Q12" s="9">
        <f t="shared" si="6"/>
        <v>-0.92551302666589974</v>
      </c>
    </row>
    <row r="13" spans="1:17" x14ac:dyDescent="0.45">
      <c r="A13" s="10">
        <v>12</v>
      </c>
      <c r="B13" s="10">
        <v>2</v>
      </c>
      <c r="C13" s="10">
        <v>0.35</v>
      </c>
      <c r="D13" s="10">
        <v>8.1999999999999993</v>
      </c>
      <c r="E13" s="10">
        <v>1395</v>
      </c>
      <c r="F13" s="10">
        <v>0.79</v>
      </c>
      <c r="G13" s="10">
        <v>22</v>
      </c>
      <c r="H13" s="10">
        <v>0.61099999999999999</v>
      </c>
      <c r="J13" s="11">
        <v>12</v>
      </c>
      <c r="K13" s="9">
        <f t="shared" si="0"/>
        <v>-0.41931393468876732</v>
      </c>
      <c r="L13" s="9">
        <f t="shared" si="1"/>
        <v>0.27914526311953997</v>
      </c>
      <c r="M13" s="9">
        <f t="shared" si="2"/>
        <v>-0.64767371982799149</v>
      </c>
      <c r="N13" s="9">
        <f t="shared" si="3"/>
        <v>0.53682611479405606</v>
      </c>
      <c r="O13" s="9">
        <f t="shared" si="4"/>
        <v>-0.37016372601424635</v>
      </c>
      <c r="P13" s="9">
        <f t="shared" si="5"/>
        <v>-0.65247908244518493</v>
      </c>
      <c r="Q13" s="9">
        <f t="shared" si="6"/>
        <v>-0.66096415270553821</v>
      </c>
    </row>
    <row r="14" spans="1:17" x14ac:dyDescent="0.45">
      <c r="A14" s="10">
        <v>13</v>
      </c>
      <c r="B14" s="10">
        <v>2</v>
      </c>
      <c r="C14" s="10">
        <v>0.35</v>
      </c>
      <c r="D14" s="10">
        <v>8.1999999999999993</v>
      </c>
      <c r="E14" s="10">
        <v>1395</v>
      </c>
      <c r="F14" s="10">
        <v>1.21</v>
      </c>
      <c r="G14" s="10">
        <v>34</v>
      </c>
      <c r="H14" s="10">
        <v>0.94399999999999995</v>
      </c>
      <c r="J14" s="11">
        <v>13</v>
      </c>
      <c r="K14" s="9">
        <f t="shared" si="0"/>
        <v>-0.41931393468876732</v>
      </c>
      <c r="L14" s="9">
        <f t="shared" si="1"/>
        <v>0.27914526311953997</v>
      </c>
      <c r="M14" s="9">
        <f t="shared" si="2"/>
        <v>-0.64767371982799149</v>
      </c>
      <c r="N14" s="9">
        <f t="shared" si="3"/>
        <v>0.53682611479405606</v>
      </c>
      <c r="O14" s="9">
        <f t="shared" si="4"/>
        <v>1.5006637541118306E-2</v>
      </c>
      <c r="P14" s="9">
        <f t="shared" si="5"/>
        <v>-0.31735363932158805</v>
      </c>
      <c r="Q14" s="9">
        <f t="shared" si="6"/>
        <v>-0.13345052977858987</v>
      </c>
    </row>
    <row r="15" spans="1:17" x14ac:dyDescent="0.45">
      <c r="A15" s="10">
        <v>14</v>
      </c>
      <c r="B15" s="10">
        <v>2</v>
      </c>
      <c r="C15" s="10">
        <v>0.3</v>
      </c>
      <c r="D15" s="15">
        <v>8.4</v>
      </c>
      <c r="E15" s="10">
        <v>1395</v>
      </c>
      <c r="F15" s="10">
        <v>1.26</v>
      </c>
      <c r="G15" s="10">
        <v>53</v>
      </c>
      <c r="H15" s="10">
        <v>1.47</v>
      </c>
      <c r="J15" s="11">
        <v>14</v>
      </c>
      <c r="K15" s="9">
        <f t="shared" si="0"/>
        <v>-0.41931393468876732</v>
      </c>
      <c r="L15" s="9">
        <f t="shared" si="1"/>
        <v>-0.74438736831877894</v>
      </c>
      <c r="M15" s="9">
        <f t="shared" si="2"/>
        <v>-0.58109044021950607</v>
      </c>
      <c r="N15" s="9">
        <f t="shared" si="3"/>
        <v>0.53682611479405606</v>
      </c>
      <c r="O15" s="9">
        <f t="shared" si="4"/>
        <v>6.0860252250090341E-2</v>
      </c>
      <c r="P15" s="9">
        <f t="shared" si="5"/>
        <v>0.21326164562410702</v>
      </c>
      <c r="Q15" s="9">
        <f t="shared" si="6"/>
        <v>0.6997992169468602</v>
      </c>
    </row>
    <row r="16" spans="1:17" x14ac:dyDescent="0.45">
      <c r="A16" s="10">
        <v>15</v>
      </c>
      <c r="B16" s="10">
        <v>2</v>
      </c>
      <c r="C16" s="10">
        <v>0.35</v>
      </c>
      <c r="D16" s="10">
        <v>8.3000000000000007</v>
      </c>
      <c r="E16" s="10">
        <v>1395</v>
      </c>
      <c r="F16" s="10">
        <v>0.35</v>
      </c>
      <c r="G16" s="10">
        <v>15</v>
      </c>
      <c r="H16" s="10">
        <v>0.41699999999999998</v>
      </c>
      <c r="J16" s="11">
        <v>15</v>
      </c>
      <c r="K16" s="9">
        <f t="shared" si="0"/>
        <v>-0.41931393468876732</v>
      </c>
      <c r="L16" s="9">
        <f t="shared" si="1"/>
        <v>0.27914526311953997</v>
      </c>
      <c r="M16" s="9">
        <f t="shared" si="2"/>
        <v>-0.6143820800237485</v>
      </c>
      <c r="N16" s="9">
        <f t="shared" si="3"/>
        <v>0.53682611479405606</v>
      </c>
      <c r="O16" s="9">
        <f t="shared" si="4"/>
        <v>-0.7736755354532</v>
      </c>
      <c r="P16" s="9">
        <f t="shared" si="5"/>
        <v>-0.8479689242672831</v>
      </c>
      <c r="Q16" s="9">
        <f t="shared" si="6"/>
        <v>-0.96828440149781436</v>
      </c>
    </row>
    <row r="17" spans="1:17" x14ac:dyDescent="0.45">
      <c r="A17" s="10">
        <v>16</v>
      </c>
      <c r="B17" s="10">
        <v>2</v>
      </c>
      <c r="C17" s="10">
        <v>0.35</v>
      </c>
      <c r="D17" s="10">
        <v>8.4</v>
      </c>
      <c r="E17" s="10">
        <v>1395</v>
      </c>
      <c r="F17" s="10">
        <v>1.18</v>
      </c>
      <c r="G17" s="10">
        <v>44</v>
      </c>
      <c r="H17" s="10">
        <v>0.91700000000000004</v>
      </c>
      <c r="J17" s="11">
        <v>16</v>
      </c>
      <c r="K17" s="9">
        <f t="shared" si="0"/>
        <v>-0.41931393468876732</v>
      </c>
      <c r="L17" s="9">
        <f t="shared" si="1"/>
        <v>0.27914526311953997</v>
      </c>
      <c r="M17" s="9">
        <f t="shared" si="2"/>
        <v>-0.58109044021950607</v>
      </c>
      <c r="N17" s="9">
        <f t="shared" si="3"/>
        <v>0.53682611479405606</v>
      </c>
      <c r="O17" s="9">
        <f t="shared" si="4"/>
        <v>-1.2505531284264916E-2</v>
      </c>
      <c r="P17" s="9">
        <f t="shared" si="5"/>
        <v>-3.8082436718590643E-2</v>
      </c>
      <c r="Q17" s="9">
        <f t="shared" si="6"/>
        <v>-0.17622190461050447</v>
      </c>
    </row>
    <row r="18" spans="1:17" x14ac:dyDescent="0.45">
      <c r="A18" s="10">
        <v>17</v>
      </c>
      <c r="B18" s="10">
        <v>2</v>
      </c>
      <c r="C18" s="10">
        <v>0.35</v>
      </c>
      <c r="D18" s="10">
        <v>8.5</v>
      </c>
      <c r="E18" s="10">
        <v>1395</v>
      </c>
      <c r="F18" s="10">
        <v>1.06</v>
      </c>
      <c r="G18" s="10">
        <v>39</v>
      </c>
      <c r="H18" s="10">
        <v>0.81299999999999994</v>
      </c>
      <c r="J18" s="11">
        <v>17</v>
      </c>
      <c r="K18" s="9">
        <f t="shared" si="0"/>
        <v>-0.41931393468876732</v>
      </c>
      <c r="L18" s="9">
        <f t="shared" si="1"/>
        <v>0.27914526311953997</v>
      </c>
      <c r="M18" s="9">
        <f t="shared" si="2"/>
        <v>-0.54779880041526363</v>
      </c>
      <c r="N18" s="9">
        <f t="shared" si="3"/>
        <v>0.53682611479405606</v>
      </c>
      <c r="O18" s="9">
        <f t="shared" si="4"/>
        <v>-0.12255420658579759</v>
      </c>
      <c r="P18" s="9">
        <f t="shared" si="5"/>
        <v>-0.17771803802008934</v>
      </c>
      <c r="Q18" s="9">
        <f t="shared" si="6"/>
        <v>-0.34097090396306506</v>
      </c>
    </row>
    <row r="19" spans="1:17" x14ac:dyDescent="0.45">
      <c r="A19" s="10">
        <v>18</v>
      </c>
      <c r="B19" s="10">
        <v>2</v>
      </c>
      <c r="C19" s="10">
        <v>0.35</v>
      </c>
      <c r="D19" s="10">
        <v>8.4</v>
      </c>
      <c r="E19" s="10">
        <v>1395</v>
      </c>
      <c r="F19" s="10">
        <v>1.44</v>
      </c>
      <c r="G19" s="10">
        <v>53</v>
      </c>
      <c r="H19" s="10">
        <v>1.1000000000000001</v>
      </c>
      <c r="J19" s="11">
        <v>18</v>
      </c>
      <c r="K19" s="9">
        <f t="shared" si="0"/>
        <v>-0.41931393468876732</v>
      </c>
      <c r="L19" s="9">
        <f t="shared" si="1"/>
        <v>0.27914526311953997</v>
      </c>
      <c r="M19" s="9">
        <f t="shared" si="2"/>
        <v>-0.58109044021950607</v>
      </c>
      <c r="N19" s="9">
        <f t="shared" si="3"/>
        <v>0.53682611479405606</v>
      </c>
      <c r="O19" s="9">
        <f t="shared" si="4"/>
        <v>0.22593326520238946</v>
      </c>
      <c r="P19" s="9">
        <f t="shared" si="5"/>
        <v>0.21326164562410702</v>
      </c>
      <c r="Q19" s="9">
        <f t="shared" si="6"/>
        <v>0.11367296925025104</v>
      </c>
    </row>
    <row r="20" spans="1:17" x14ac:dyDescent="0.45">
      <c r="A20" s="10">
        <v>19</v>
      </c>
      <c r="B20" s="10">
        <v>2</v>
      </c>
      <c r="C20" s="10">
        <v>0.3</v>
      </c>
      <c r="D20" s="10">
        <v>11.6</v>
      </c>
      <c r="E20" s="10">
        <v>1200</v>
      </c>
      <c r="F20" s="10">
        <v>0.62</v>
      </c>
      <c r="G20" s="10">
        <v>34</v>
      </c>
      <c r="H20" s="10">
        <v>0.47199999999999998</v>
      </c>
      <c r="J20" s="11">
        <v>19</v>
      </c>
      <c r="K20" s="9">
        <f t="shared" si="0"/>
        <v>-0.41931393468876732</v>
      </c>
      <c r="L20" s="9">
        <f t="shared" si="1"/>
        <v>-0.74438736831877894</v>
      </c>
      <c r="M20" s="9">
        <f t="shared" si="2"/>
        <v>0.48424203351625555</v>
      </c>
      <c r="N20" s="9">
        <f t="shared" si="3"/>
        <v>-0.56157644441095278</v>
      </c>
      <c r="O20" s="9">
        <f t="shared" si="4"/>
        <v>-0.52606601602475123</v>
      </c>
      <c r="P20" s="9">
        <f t="shared" si="5"/>
        <v>-0.31735363932158805</v>
      </c>
      <c r="Q20" s="9">
        <f t="shared" si="6"/>
        <v>-0.88115752684021043</v>
      </c>
    </row>
    <row r="21" spans="1:17" x14ac:dyDescent="0.45">
      <c r="A21" s="10">
        <v>20</v>
      </c>
      <c r="B21" s="10">
        <v>2</v>
      </c>
      <c r="C21" s="10">
        <v>0.3</v>
      </c>
      <c r="D21" s="10">
        <v>11.8</v>
      </c>
      <c r="E21" s="10">
        <v>1395</v>
      </c>
      <c r="F21" s="10">
        <v>1.33</v>
      </c>
      <c r="G21" s="10">
        <v>74</v>
      </c>
      <c r="H21" s="10">
        <v>1.03</v>
      </c>
      <c r="J21" s="11">
        <v>20</v>
      </c>
      <c r="K21" s="9">
        <f t="shared" si="0"/>
        <v>-0.41931393468876732</v>
      </c>
      <c r="L21" s="9">
        <f t="shared" si="1"/>
        <v>-0.74438736831877894</v>
      </c>
      <c r="M21" s="9">
        <f t="shared" si="2"/>
        <v>0.55082531312474103</v>
      </c>
      <c r="N21" s="9">
        <f t="shared" si="3"/>
        <v>0.53682611479405606</v>
      </c>
      <c r="O21" s="9">
        <f t="shared" si="4"/>
        <v>0.1250553128426512</v>
      </c>
      <c r="P21" s="9">
        <f t="shared" si="5"/>
        <v>0.79973117109040148</v>
      </c>
      <c r="Q21" s="9">
        <f t="shared" si="6"/>
        <v>2.7842196860275573E-3</v>
      </c>
    </row>
    <row r="22" spans="1:17" x14ac:dyDescent="0.45">
      <c r="A22" s="10">
        <v>21</v>
      </c>
      <c r="B22" s="10">
        <v>2</v>
      </c>
      <c r="C22" s="10">
        <v>0.3</v>
      </c>
      <c r="D22" s="10">
        <v>10.7</v>
      </c>
      <c r="E22" s="10">
        <v>1200</v>
      </c>
      <c r="F22" s="10">
        <v>0.88</v>
      </c>
      <c r="G22" s="10">
        <v>49</v>
      </c>
      <c r="H22" s="10">
        <v>0.68100000000000005</v>
      </c>
      <c r="J22" s="11">
        <v>21</v>
      </c>
      <c r="K22" s="9">
        <f t="shared" si="0"/>
        <v>-0.41931393468876732</v>
      </c>
      <c r="L22" s="9">
        <f t="shared" si="1"/>
        <v>-0.74438736831877894</v>
      </c>
      <c r="M22" s="9">
        <f t="shared" si="2"/>
        <v>0.1846172752780724</v>
      </c>
      <c r="N22" s="9">
        <f t="shared" si="3"/>
        <v>-0.56157644441095278</v>
      </c>
      <c r="O22" s="9">
        <f t="shared" si="4"/>
        <v>-0.28762721953809683</v>
      </c>
      <c r="P22" s="9">
        <f t="shared" si="5"/>
        <v>0.10155316458290806</v>
      </c>
      <c r="Q22" s="9">
        <f t="shared" si="6"/>
        <v>-0.55007540314131476</v>
      </c>
    </row>
    <row r="23" spans="1:17" x14ac:dyDescent="0.45">
      <c r="A23" s="10">
        <v>22</v>
      </c>
      <c r="B23" s="10">
        <v>2.5</v>
      </c>
      <c r="C23" s="10">
        <v>0.4</v>
      </c>
      <c r="D23" s="10">
        <v>7.8</v>
      </c>
      <c r="E23" s="10">
        <v>1395</v>
      </c>
      <c r="F23" s="10">
        <v>1.41</v>
      </c>
      <c r="G23" s="10">
        <v>24</v>
      </c>
      <c r="H23" s="10">
        <v>2</v>
      </c>
      <c r="J23" s="11">
        <v>22</v>
      </c>
      <c r="K23" s="9">
        <f t="shared" si="0"/>
        <v>0</v>
      </c>
      <c r="L23" s="9">
        <f t="shared" si="1"/>
        <v>1.3026778945578601</v>
      </c>
      <c r="M23" s="9">
        <f t="shared" si="2"/>
        <v>-0.78084027904496156</v>
      </c>
      <c r="N23" s="9">
        <f t="shared" si="3"/>
        <v>0.53682611479405606</v>
      </c>
      <c r="O23" s="9">
        <f t="shared" si="4"/>
        <v>0.19842109637700625</v>
      </c>
      <c r="P23" s="9">
        <f t="shared" si="5"/>
        <v>-0.59662484192458543</v>
      </c>
      <c r="Q23" s="9">
        <f t="shared" si="6"/>
        <v>1.5393854636474087</v>
      </c>
    </row>
    <row r="24" spans="1:17" x14ac:dyDescent="0.45">
      <c r="A24" s="10">
        <v>23</v>
      </c>
      <c r="B24" s="10">
        <v>3</v>
      </c>
      <c r="C24" s="10">
        <v>0.3</v>
      </c>
      <c r="D24" s="10">
        <v>17.2</v>
      </c>
      <c r="E24" s="10">
        <v>1395</v>
      </c>
      <c r="F24" s="10">
        <v>0.38</v>
      </c>
      <c r="G24" s="10">
        <v>11</v>
      </c>
      <c r="H24" s="10">
        <v>0.45800000000000002</v>
      </c>
      <c r="J24" s="11">
        <v>23</v>
      </c>
      <c r="K24" s="9">
        <f t="shared" si="0"/>
        <v>0.41931393468876732</v>
      </c>
      <c r="L24" s="9">
        <f t="shared" si="1"/>
        <v>-0.74438736831877894</v>
      </c>
      <c r="M24" s="9">
        <f t="shared" si="2"/>
        <v>2.3485738625538386</v>
      </c>
      <c r="N24" s="9">
        <f t="shared" si="3"/>
        <v>0.53682611479405606</v>
      </c>
      <c r="O24" s="9">
        <f t="shared" si="4"/>
        <v>-0.74616336662781679</v>
      </c>
      <c r="P24" s="9">
        <f t="shared" si="5"/>
        <v>-0.959677405308482</v>
      </c>
      <c r="Q24" s="9">
        <f t="shared" si="6"/>
        <v>-0.90333527675305514</v>
      </c>
    </row>
    <row r="25" spans="1:17" x14ac:dyDescent="0.45">
      <c r="A25" s="10">
        <v>24</v>
      </c>
      <c r="B25" s="10">
        <v>3</v>
      </c>
      <c r="C25" s="10">
        <v>0.4</v>
      </c>
      <c r="D25" s="10">
        <v>9.1</v>
      </c>
      <c r="E25" s="10">
        <v>1395</v>
      </c>
      <c r="F25" s="10">
        <v>0.98</v>
      </c>
      <c r="G25" s="10">
        <v>27</v>
      </c>
      <c r="H25" s="10">
        <v>1.1200000000000001</v>
      </c>
      <c r="J25" s="11">
        <v>24</v>
      </c>
      <c r="K25" s="9">
        <f t="shared" si="0"/>
        <v>0.41931393468876732</v>
      </c>
      <c r="L25" s="9">
        <f t="shared" si="1"/>
        <v>1.3026778945578601</v>
      </c>
      <c r="M25" s="9">
        <f t="shared" si="2"/>
        <v>-0.34804896158980841</v>
      </c>
      <c r="N25" s="9">
        <f t="shared" si="3"/>
        <v>0.53682611479405606</v>
      </c>
      <c r="O25" s="9">
        <f t="shared" si="4"/>
        <v>-0.19591999012015285</v>
      </c>
      <c r="P25" s="9">
        <f t="shared" si="5"/>
        <v>-0.51284348114368616</v>
      </c>
      <c r="Q25" s="9">
        <f t="shared" si="6"/>
        <v>0.14535546912574346</v>
      </c>
    </row>
    <row r="26" spans="1:17" x14ac:dyDescent="0.45">
      <c r="A26" s="10">
        <v>25</v>
      </c>
      <c r="B26" s="10">
        <v>3</v>
      </c>
      <c r="C26" s="10">
        <v>0.35</v>
      </c>
      <c r="D26" s="10">
        <v>12.9</v>
      </c>
      <c r="E26" s="10">
        <v>1395</v>
      </c>
      <c r="F26" s="10">
        <v>0.72</v>
      </c>
      <c r="G26" s="10">
        <v>40</v>
      </c>
      <c r="H26" s="10">
        <v>0.83299999999999996</v>
      </c>
      <c r="J26" s="11">
        <v>25</v>
      </c>
      <c r="K26" s="9">
        <f t="shared" si="0"/>
        <v>0.41931393468876732</v>
      </c>
      <c r="L26" s="9">
        <f t="shared" si="1"/>
        <v>0.27914526311953997</v>
      </c>
      <c r="M26" s="9">
        <f t="shared" si="2"/>
        <v>0.91703335097140903</v>
      </c>
      <c r="N26" s="9">
        <f t="shared" si="3"/>
        <v>0.53682611479405606</v>
      </c>
      <c r="O26" s="9">
        <f t="shared" si="4"/>
        <v>-0.43435878660680721</v>
      </c>
      <c r="P26" s="9">
        <f t="shared" si="5"/>
        <v>-0.14979091775978959</v>
      </c>
      <c r="Q26" s="9">
        <f t="shared" si="6"/>
        <v>-0.30928840408757263</v>
      </c>
    </row>
    <row r="27" spans="1:17" x14ac:dyDescent="0.45">
      <c r="A27" s="10">
        <v>26</v>
      </c>
      <c r="B27" s="10">
        <v>3</v>
      </c>
      <c r="C27" s="10">
        <v>0.3</v>
      </c>
      <c r="D27" s="10">
        <v>16.3</v>
      </c>
      <c r="E27" s="10">
        <v>1200</v>
      </c>
      <c r="F27" s="10">
        <v>0.26</v>
      </c>
      <c r="G27" s="10">
        <v>14</v>
      </c>
      <c r="H27" s="10">
        <v>0.29199999999999998</v>
      </c>
      <c r="J27" s="11">
        <v>26</v>
      </c>
      <c r="K27" s="9">
        <f t="shared" si="0"/>
        <v>0.41931393468876732</v>
      </c>
      <c r="L27" s="9">
        <f t="shared" si="1"/>
        <v>-0.74438736831877894</v>
      </c>
      <c r="M27" s="9">
        <f t="shared" si="2"/>
        <v>2.048949104315656</v>
      </c>
      <c r="N27" s="9">
        <f t="shared" si="3"/>
        <v>-0.56157644441095278</v>
      </c>
      <c r="O27" s="9">
        <f t="shared" si="4"/>
        <v>-0.85621204192934952</v>
      </c>
      <c r="P27" s="9">
        <f t="shared" si="5"/>
        <v>-0.87589604452758285</v>
      </c>
      <c r="Q27" s="9">
        <f t="shared" si="6"/>
        <v>-1.1663000257196419</v>
      </c>
    </row>
    <row r="28" spans="1:17" x14ac:dyDescent="0.45">
      <c r="A28" s="10">
        <v>27</v>
      </c>
      <c r="B28" s="10">
        <v>3</v>
      </c>
      <c r="C28" s="10">
        <v>0.35</v>
      </c>
      <c r="D28" s="10">
        <v>11.9</v>
      </c>
      <c r="E28" s="10">
        <v>1200</v>
      </c>
      <c r="F28" s="10">
        <v>0.33</v>
      </c>
      <c r="G28" s="10">
        <v>18</v>
      </c>
      <c r="H28" s="10">
        <v>0.375</v>
      </c>
      <c r="J28" s="11">
        <v>27</v>
      </c>
      <c r="K28" s="9">
        <f t="shared" si="0"/>
        <v>0.41931393468876732</v>
      </c>
      <c r="L28" s="9">
        <f t="shared" si="1"/>
        <v>0.27914526311953997</v>
      </c>
      <c r="M28" s="9">
        <f t="shared" si="2"/>
        <v>0.58411695292898347</v>
      </c>
      <c r="N28" s="9">
        <f t="shared" si="3"/>
        <v>-0.56157644441095278</v>
      </c>
      <c r="O28" s="9">
        <f t="shared" si="4"/>
        <v>-0.79201698133678866</v>
      </c>
      <c r="P28" s="9">
        <f t="shared" si="5"/>
        <v>-0.76418756348638384</v>
      </c>
      <c r="Q28" s="9">
        <f t="shared" si="6"/>
        <v>-1.0348176512363485</v>
      </c>
    </row>
    <row r="29" spans="1:17" x14ac:dyDescent="0.45">
      <c r="A29" s="10">
        <v>28</v>
      </c>
      <c r="B29" s="10">
        <v>4</v>
      </c>
      <c r="C29" s="10">
        <v>0.4</v>
      </c>
      <c r="D29" s="10">
        <v>13.3</v>
      </c>
      <c r="E29" s="10">
        <v>1395</v>
      </c>
      <c r="F29" s="10">
        <v>1.1100000000000001</v>
      </c>
      <c r="G29" s="10">
        <v>41</v>
      </c>
      <c r="H29" s="10">
        <v>1.71</v>
      </c>
      <c r="J29" s="11">
        <v>28</v>
      </c>
      <c r="K29" s="9">
        <f t="shared" si="0"/>
        <v>1.257941804066302</v>
      </c>
      <c r="L29" s="9">
        <f t="shared" si="1"/>
        <v>1.3026778945578601</v>
      </c>
      <c r="M29" s="9">
        <f t="shared" si="2"/>
        <v>1.0501999101883794</v>
      </c>
      <c r="N29" s="9">
        <f t="shared" si="3"/>
        <v>0.53682611479405606</v>
      </c>
      <c r="O29" s="9">
        <f t="shared" si="4"/>
        <v>-7.6700591876825555E-2</v>
      </c>
      <c r="P29" s="9">
        <f t="shared" si="5"/>
        <v>-0.12186379749948986</v>
      </c>
      <c r="Q29" s="9">
        <f t="shared" si="6"/>
        <v>1.079989215452769</v>
      </c>
    </row>
    <row r="30" spans="1:17" x14ac:dyDescent="0.45">
      <c r="A30" s="10">
        <v>29</v>
      </c>
      <c r="B30" s="10">
        <v>4</v>
      </c>
      <c r="C30" s="10">
        <v>0.4</v>
      </c>
      <c r="D30" s="10">
        <v>12.5</v>
      </c>
      <c r="E30" s="10">
        <v>1200</v>
      </c>
      <c r="F30" s="10">
        <v>0.36</v>
      </c>
      <c r="G30" s="10">
        <v>27</v>
      </c>
      <c r="H30" s="10">
        <v>0.56299999999999994</v>
      </c>
      <c r="J30" s="11">
        <v>29</v>
      </c>
      <c r="K30" s="9">
        <f t="shared" si="0"/>
        <v>1.257941804066302</v>
      </c>
      <c r="L30" s="9">
        <f t="shared" si="1"/>
        <v>1.3026778945578601</v>
      </c>
      <c r="M30" s="9">
        <f t="shared" si="2"/>
        <v>0.78386679175443863</v>
      </c>
      <c r="N30" s="9">
        <f t="shared" si="3"/>
        <v>-0.56157644441095278</v>
      </c>
      <c r="O30" s="9">
        <f t="shared" si="4"/>
        <v>-0.76450481251140556</v>
      </c>
      <c r="P30" s="9">
        <f t="shared" si="5"/>
        <v>-0.51284348114368616</v>
      </c>
      <c r="Q30" s="9">
        <f t="shared" si="6"/>
        <v>-0.73700215240672007</v>
      </c>
    </row>
    <row r="31" spans="1:17" x14ac:dyDescent="0.45">
      <c r="A31" s="10">
        <v>30</v>
      </c>
      <c r="B31" s="10">
        <v>5</v>
      </c>
      <c r="C31" s="10">
        <v>0.4</v>
      </c>
      <c r="D31" s="10">
        <v>15.9</v>
      </c>
      <c r="E31" s="10">
        <v>1395</v>
      </c>
      <c r="F31" s="10">
        <v>0.66</v>
      </c>
      <c r="G31" s="10">
        <v>37</v>
      </c>
      <c r="H31" s="10">
        <v>1.23</v>
      </c>
      <c r="J31" s="11">
        <v>30</v>
      </c>
      <c r="K31" s="9">
        <f t="shared" si="0"/>
        <v>2.0965696734438368</v>
      </c>
      <c r="L31" s="9">
        <f t="shared" si="1"/>
        <v>1.3026778945578601</v>
      </c>
      <c r="M31" s="9">
        <f t="shared" si="2"/>
        <v>1.9157825450986856</v>
      </c>
      <c r="N31" s="9">
        <f t="shared" si="3"/>
        <v>0.53682611479405606</v>
      </c>
      <c r="O31" s="9">
        <f t="shared" si="4"/>
        <v>-0.48938312425757358</v>
      </c>
      <c r="P31" s="9">
        <f t="shared" si="5"/>
        <v>-0.23357227854068882</v>
      </c>
      <c r="Q31" s="9">
        <f t="shared" si="6"/>
        <v>0.31960921844095147</v>
      </c>
    </row>
    <row r="32" spans="1:17" x14ac:dyDescent="0.45">
      <c r="A32" s="10">
        <v>31</v>
      </c>
      <c r="B32" s="10">
        <v>5</v>
      </c>
      <c r="C32" s="10">
        <v>0.4</v>
      </c>
      <c r="D32" s="10">
        <v>14.7</v>
      </c>
      <c r="E32" s="10">
        <v>1200</v>
      </c>
      <c r="F32" s="10">
        <v>0.86</v>
      </c>
      <c r="G32" s="10">
        <v>48</v>
      </c>
      <c r="H32" s="10">
        <v>1.6</v>
      </c>
      <c r="J32" s="11">
        <v>31</v>
      </c>
      <c r="K32" s="9">
        <f t="shared" si="0"/>
        <v>2.0965696734438368</v>
      </c>
      <c r="L32" s="9">
        <f t="shared" si="1"/>
        <v>1.3026778945578601</v>
      </c>
      <c r="M32" s="9">
        <f t="shared" si="2"/>
        <v>1.5162828674477746</v>
      </c>
      <c r="N32" s="9">
        <f t="shared" si="3"/>
        <v>-0.56157644441095278</v>
      </c>
      <c r="O32" s="9">
        <f t="shared" si="4"/>
        <v>-0.30596866542168566</v>
      </c>
      <c r="P32" s="9">
        <f t="shared" si="5"/>
        <v>7.3626044322608317E-2</v>
      </c>
      <c r="Q32" s="9">
        <f t="shared" si="6"/>
        <v>0.90573546613756095</v>
      </c>
    </row>
    <row r="33" spans="1:17" x14ac:dyDescent="0.45">
      <c r="A33" s="10">
        <v>32</v>
      </c>
      <c r="B33" s="10">
        <v>5</v>
      </c>
      <c r="C33" s="10">
        <v>0.4</v>
      </c>
      <c r="D33" s="10">
        <v>11.5</v>
      </c>
      <c r="E33" s="10">
        <v>700</v>
      </c>
      <c r="F33" s="10">
        <v>0.52</v>
      </c>
      <c r="G33" s="10">
        <v>48</v>
      </c>
      <c r="H33" s="10">
        <v>1</v>
      </c>
      <c r="J33" s="11">
        <v>32</v>
      </c>
      <c r="K33" s="9">
        <f t="shared" si="0"/>
        <v>2.0965696734438368</v>
      </c>
      <c r="L33" s="9">
        <f t="shared" si="1"/>
        <v>1.3026778945578601</v>
      </c>
      <c r="M33" s="9">
        <f t="shared" si="2"/>
        <v>0.45095039371201312</v>
      </c>
      <c r="N33" s="9">
        <f t="shared" si="3"/>
        <v>-3.3779932628853344</v>
      </c>
      <c r="O33" s="9">
        <f t="shared" si="4"/>
        <v>-0.61777324544269518</v>
      </c>
      <c r="P33" s="9">
        <f t="shared" si="5"/>
        <v>7.3626044322608317E-2</v>
      </c>
      <c r="Q33" s="9">
        <f t="shared" si="6"/>
        <v>-4.4739530127211082E-2</v>
      </c>
    </row>
    <row r="34" spans="1:17" x14ac:dyDescent="0.45">
      <c r="A34" s="12">
        <v>33</v>
      </c>
      <c r="B34" s="12">
        <v>5</v>
      </c>
      <c r="C34" s="10">
        <v>0.4</v>
      </c>
      <c r="D34" s="12">
        <v>11.4</v>
      </c>
      <c r="E34" s="12">
        <v>700</v>
      </c>
      <c r="F34" s="12">
        <v>0.54</v>
      </c>
      <c r="G34" s="12">
        <v>50</v>
      </c>
      <c r="H34" s="12">
        <v>1.04</v>
      </c>
      <c r="J34" s="12">
        <v>33</v>
      </c>
      <c r="K34" s="9">
        <f t="shared" si="0"/>
        <v>2.0965696734438368</v>
      </c>
      <c r="L34" s="9">
        <f t="shared" si="1"/>
        <v>1.3026778945578601</v>
      </c>
      <c r="M34" s="9">
        <f t="shared" si="2"/>
        <v>0.41765875390777063</v>
      </c>
      <c r="N34" s="9">
        <f t="shared" si="3"/>
        <v>-3.3779932628853344</v>
      </c>
      <c r="O34" s="9">
        <f t="shared" si="4"/>
        <v>-0.5994317995591063</v>
      </c>
      <c r="P34" s="9">
        <f t="shared" si="5"/>
        <v>0.12948028484320778</v>
      </c>
      <c r="Q34" s="9">
        <f t="shared" si="6"/>
        <v>1.8625469623773771E-2</v>
      </c>
    </row>
    <row r="35" spans="1:17" x14ac:dyDescent="0.45">
      <c r="A35" s="5" t="s">
        <v>12</v>
      </c>
      <c r="B35" s="16">
        <f>IF(AVERAGE(B2:B34)&lt;0.000001,0,AVERAGE(B2:B34))</f>
        <v>2.5</v>
      </c>
      <c r="C35" s="16">
        <f t="shared" ref="C35:H35" si="7">IF(AVERAGE(C2:C34)&lt;0.000001,0,AVERAGE(C2:C34))</f>
        <v>0.33636363636363642</v>
      </c>
      <c r="D35" s="16">
        <f t="shared" si="7"/>
        <v>10.145454545454545</v>
      </c>
      <c r="E35" s="20">
        <f t="shared" si="7"/>
        <v>1299.6969696969697</v>
      </c>
      <c r="F35" s="16">
        <f t="shared" si="7"/>
        <v>1.1936363636363634</v>
      </c>
      <c r="G35" s="16">
        <f t="shared" si="7"/>
        <v>45.363636363636367</v>
      </c>
      <c r="H35" s="16">
        <f t="shared" si="7"/>
        <v>1.0282424242424246</v>
      </c>
      <c r="J35" s="5" t="s">
        <v>12</v>
      </c>
      <c r="K35" s="16">
        <f>IF(AVERAGE(K2:K34)&lt;0.000001,0,AVERAGE(K2:K34))</f>
        <v>0</v>
      </c>
      <c r="L35" s="16">
        <f t="shared" ref="L35:Q35" si="8">IF(AVERAGE(L2:L34)&lt;0.000001,0,AVERAGE(L2:L34))</f>
        <v>0</v>
      </c>
      <c r="M35" s="16">
        <f t="shared" si="8"/>
        <v>0</v>
      </c>
      <c r="N35" s="16">
        <f t="shared" si="8"/>
        <v>0</v>
      </c>
      <c r="O35" s="16">
        <f t="shared" si="8"/>
        <v>0</v>
      </c>
      <c r="P35" s="16">
        <f t="shared" si="8"/>
        <v>0</v>
      </c>
      <c r="Q35" s="16">
        <f t="shared" si="8"/>
        <v>0</v>
      </c>
    </row>
    <row r="36" spans="1:17" x14ac:dyDescent="0.45">
      <c r="A36" s="17" t="s">
        <v>13</v>
      </c>
      <c r="B36" s="17">
        <f t="shared" ref="B36:H36" si="9">STDEV(B2:B34)</f>
        <v>1.192424001771182</v>
      </c>
      <c r="C36" s="17">
        <f t="shared" si="9"/>
        <v>4.8850421045919662E-2</v>
      </c>
      <c r="D36" s="17">
        <f t="shared" si="9"/>
        <v>3.0037571170422308</v>
      </c>
      <c r="E36" s="20">
        <f t="shared" si="9"/>
        <v>177.5305404797447</v>
      </c>
      <c r="F36" s="17">
        <f t="shared" si="9"/>
        <v>1.0904265741609396</v>
      </c>
      <c r="G36" s="17">
        <f t="shared" si="9"/>
        <v>35.807487155113755</v>
      </c>
      <c r="H36" s="17">
        <f t="shared" si="9"/>
        <v>0.63126331819133852</v>
      </c>
      <c r="J36" s="17" t="s">
        <v>13</v>
      </c>
      <c r="K36" s="17">
        <f t="shared" ref="K36:Q36" si="10">STDEV(K2:K34)</f>
        <v>1</v>
      </c>
      <c r="L36" s="17">
        <f t="shared" si="10"/>
        <v>1.0000000000000013</v>
      </c>
      <c r="M36" s="17">
        <f t="shared" si="10"/>
        <v>0.999999999999998</v>
      </c>
      <c r="N36" s="17">
        <f t="shared" si="10"/>
        <v>1.0000000000000004</v>
      </c>
      <c r="O36" s="17">
        <f t="shared" si="10"/>
        <v>1.0000000000000004</v>
      </c>
      <c r="P36" s="17">
        <f t="shared" si="10"/>
        <v>1</v>
      </c>
      <c r="Q36" s="17">
        <f t="shared" si="10"/>
        <v>1.0000000000000002</v>
      </c>
    </row>
    <row r="38" spans="1:17" ht="58.8" customHeight="1" x14ac:dyDescent="0.45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9A2F-8D7C-4101-9F87-DD5DB5D8CDB0}">
  <sheetPr codeName="Sheet7"/>
  <dimension ref="A1:AF39"/>
  <sheetViews>
    <sheetView showGridLines="0" showWhiteSpace="0" topLeftCell="J1" zoomScale="75" zoomScaleNormal="75" workbookViewId="0">
      <selection activeCell="AA4" sqref="AA4"/>
    </sheetView>
  </sheetViews>
  <sheetFormatPr defaultColWidth="10.8984375" defaultRowHeight="18" x14ac:dyDescent="0.45"/>
  <cols>
    <col min="5" max="8" width="10.8984375" customWidth="1"/>
    <col min="9" max="9" width="2.5" customWidth="1"/>
    <col min="11" max="11" width="12.19921875" bestFit="1" customWidth="1"/>
    <col min="18" max="18" width="2.59765625" customWidth="1"/>
    <col min="20" max="20" width="1.69921875" customWidth="1"/>
    <col min="22" max="22" width="2.59765625" customWidth="1"/>
    <col min="23" max="28" width="6.69921875" customWidth="1"/>
    <col min="29" max="29" width="6.5" customWidth="1"/>
    <col min="30" max="30" width="6.69921875" customWidth="1"/>
    <col min="33" max="33" width="0.8984375" customWidth="1"/>
  </cols>
  <sheetData>
    <row r="1" spans="1:32" ht="20.399999999999999" x14ac:dyDescent="0.45">
      <c r="A1" s="22" t="s">
        <v>0</v>
      </c>
      <c r="B1" s="21" t="s">
        <v>19</v>
      </c>
      <c r="C1" s="21" t="s">
        <v>20</v>
      </c>
      <c r="D1" s="21" t="s">
        <v>21</v>
      </c>
      <c r="E1" s="21" t="s">
        <v>22</v>
      </c>
      <c r="F1" s="21" t="s">
        <v>23</v>
      </c>
      <c r="G1" s="21" t="s">
        <v>24</v>
      </c>
      <c r="H1" s="21" t="s">
        <v>25</v>
      </c>
      <c r="I1" s="2"/>
      <c r="J1" s="22" t="s">
        <v>0</v>
      </c>
      <c r="K1" s="21" t="s">
        <v>26</v>
      </c>
      <c r="L1" s="21" t="s">
        <v>27</v>
      </c>
      <c r="M1" s="21" t="s">
        <v>28</v>
      </c>
      <c r="N1" s="21" t="s">
        <v>29</v>
      </c>
      <c r="O1" s="21" t="s">
        <v>30</v>
      </c>
      <c r="P1" s="21" t="s">
        <v>31</v>
      </c>
      <c r="Q1" s="21" t="s">
        <v>32</v>
      </c>
      <c r="R1" s="23"/>
      <c r="S1" s="4" t="s">
        <v>11</v>
      </c>
      <c r="T1" s="3"/>
    </row>
    <row r="2" spans="1:32" x14ac:dyDescent="0.45">
      <c r="A2" s="26">
        <v>1</v>
      </c>
      <c r="B2" s="26">
        <v>1</v>
      </c>
      <c r="C2" s="26">
        <v>0.25</v>
      </c>
      <c r="D2" s="26">
        <v>6.7</v>
      </c>
      <c r="E2" s="26">
        <v>1200</v>
      </c>
      <c r="F2" s="26">
        <v>4.9800000000000004</v>
      </c>
      <c r="G2" s="26">
        <v>138</v>
      </c>
      <c r="H2" s="26">
        <v>2.88</v>
      </c>
      <c r="I2" s="25"/>
      <c r="J2" s="26">
        <v>1</v>
      </c>
      <c r="K2" s="9">
        <f>STANDARDIZE(B2,$B$35,$B$36)</f>
        <v>-1.257941804066302</v>
      </c>
      <c r="L2" s="9">
        <f>STANDARDIZE(C2,$C$35,$C$36)</f>
        <v>-1.767919999757098</v>
      </c>
      <c r="M2" s="9">
        <f>STANDARDIZE(D2,$D$35,$D$36)</f>
        <v>-1.1470483168916297</v>
      </c>
      <c r="N2" s="9">
        <f>STANDARDIZE(E2,$E$35,$E$36)</f>
        <v>-0.56157644441095278</v>
      </c>
      <c r="O2" s="9">
        <f>STANDARDIZE(F2,$F$35,$F$36)</f>
        <v>3.4723691865976072</v>
      </c>
      <c r="P2" s="9">
        <f>STANDARDIZE(G2,$G$35,$G$36)</f>
        <v>2.5870668677495847</v>
      </c>
      <c r="Q2" s="9">
        <f>STANDARDIZE(H2,$H$35,$H$36)</f>
        <v>2.9334154581690739</v>
      </c>
      <c r="S2" s="9">
        <f>SUMPRODUCT($W$13:$AC$13,K2:Q2)</f>
        <v>2.1291824736951419</v>
      </c>
    </row>
    <row r="3" spans="1:32" x14ac:dyDescent="0.45">
      <c r="A3" s="26">
        <v>2</v>
      </c>
      <c r="B3" s="26">
        <v>1</v>
      </c>
      <c r="C3" s="26">
        <v>0.25</v>
      </c>
      <c r="D3" s="26">
        <v>6.7</v>
      </c>
      <c r="E3" s="26">
        <v>1395</v>
      </c>
      <c r="F3" s="26">
        <v>1.64</v>
      </c>
      <c r="G3" s="26">
        <v>68</v>
      </c>
      <c r="H3" s="26">
        <v>0.94</v>
      </c>
      <c r="I3" s="25"/>
      <c r="J3" s="26">
        <v>2</v>
      </c>
      <c r="K3" s="9">
        <f t="shared" ref="K3:K34" si="0">STANDARDIZE(B3,$B$35,$B$36)</f>
        <v>-1.257941804066302</v>
      </c>
      <c r="L3" s="9">
        <f t="shared" ref="L3:L34" si="1">STANDARDIZE(C3,$C$35,$C$36)</f>
        <v>-1.767919999757098</v>
      </c>
      <c r="M3" s="9">
        <f t="shared" ref="M3:M34" si="2">STANDARDIZE(D3,$D$35,$D$36)</f>
        <v>-1.1470483168916297</v>
      </c>
      <c r="N3" s="9">
        <f t="shared" ref="N3:N34" si="3">STANDARDIZE(E3,$E$35,$E$36)</f>
        <v>0.53682611479405606</v>
      </c>
      <c r="O3" s="9">
        <f t="shared" ref="O3:O34" si="4">STANDARDIZE(F3,$F$35,$F$36)</f>
        <v>0.40934772403827741</v>
      </c>
      <c r="P3" s="9">
        <f t="shared" ref="P3:P34" si="5">STANDARDIZE(G3,$G$35,$G$36)</f>
        <v>0.63216844952860307</v>
      </c>
      <c r="Q3" s="9">
        <f t="shared" ref="Q3:Q34" si="6">STANDARDIZE(H3,$H$35,$H$36)</f>
        <v>-0.13978702975368837</v>
      </c>
      <c r="S3" s="9">
        <f t="shared" ref="S3:S34" si="7">SUMPRODUCT($W$13:$AC$13,K3:Q3)</f>
        <v>-1.3671774310538907</v>
      </c>
    </row>
    <row r="4" spans="1:32" x14ac:dyDescent="0.45">
      <c r="A4" s="26">
        <v>3</v>
      </c>
      <c r="B4" s="26">
        <v>1</v>
      </c>
      <c r="C4" s="26">
        <v>0.25</v>
      </c>
      <c r="D4" s="26">
        <v>7</v>
      </c>
      <c r="E4" s="26">
        <v>1200</v>
      </c>
      <c r="F4" s="26">
        <v>3</v>
      </c>
      <c r="G4" s="26">
        <v>125</v>
      </c>
      <c r="H4" s="26">
        <v>1.74</v>
      </c>
      <c r="I4" s="25"/>
      <c r="J4" s="26">
        <v>3</v>
      </c>
      <c r="K4" s="9">
        <f t="shared" si="0"/>
        <v>-1.257941804066302</v>
      </c>
      <c r="L4" s="9">
        <f t="shared" si="1"/>
        <v>-1.767919999757098</v>
      </c>
      <c r="M4" s="9">
        <f t="shared" si="2"/>
        <v>-1.0471733974789019</v>
      </c>
      <c r="N4" s="9">
        <f t="shared" si="3"/>
        <v>-0.56157644441095278</v>
      </c>
      <c r="O4" s="9">
        <f t="shared" si="4"/>
        <v>1.6565660441223158</v>
      </c>
      <c r="P4" s="9">
        <f t="shared" si="5"/>
        <v>2.2240143043656881</v>
      </c>
      <c r="Q4" s="9">
        <f t="shared" si="6"/>
        <v>1.1275129652660076</v>
      </c>
      <c r="S4" s="9">
        <f t="shared" si="7"/>
        <v>0.18674083402037833</v>
      </c>
    </row>
    <row r="5" spans="1:32" x14ac:dyDescent="0.45">
      <c r="A5" s="26">
        <v>4</v>
      </c>
      <c r="B5" s="26">
        <v>1</v>
      </c>
      <c r="C5" s="26">
        <v>0.25</v>
      </c>
      <c r="D5" s="26">
        <v>7</v>
      </c>
      <c r="E5" s="26">
        <v>1200</v>
      </c>
      <c r="F5" s="26">
        <v>4.01</v>
      </c>
      <c r="G5" s="26">
        <v>152</v>
      </c>
      <c r="H5" s="26">
        <v>1.58</v>
      </c>
      <c r="I5" s="25"/>
      <c r="J5" s="26">
        <v>4</v>
      </c>
      <c r="K5" s="9">
        <f t="shared" si="0"/>
        <v>-1.257941804066302</v>
      </c>
      <c r="L5" s="9">
        <f t="shared" si="1"/>
        <v>-1.767919999757098</v>
      </c>
      <c r="M5" s="9">
        <f t="shared" si="2"/>
        <v>-1.0471733974789019</v>
      </c>
      <c r="N5" s="9">
        <f t="shared" si="3"/>
        <v>-0.56157644441095278</v>
      </c>
      <c r="O5" s="9">
        <f t="shared" si="4"/>
        <v>2.5828090612435499</v>
      </c>
      <c r="P5" s="9">
        <f t="shared" si="5"/>
        <v>2.9780465513937808</v>
      </c>
      <c r="Q5" s="9">
        <f t="shared" si="6"/>
        <v>0.87405296626206852</v>
      </c>
      <c r="S5" s="9">
        <f t="shared" si="7"/>
        <v>0.90014846659307213</v>
      </c>
    </row>
    <row r="6" spans="1:32" x14ac:dyDescent="0.45">
      <c r="A6" s="26">
        <v>5</v>
      </c>
      <c r="B6" s="26">
        <v>1.5</v>
      </c>
      <c r="C6" s="26">
        <v>0.35</v>
      </c>
      <c r="D6" s="26">
        <v>5.4</v>
      </c>
      <c r="E6" s="26">
        <v>1395</v>
      </c>
      <c r="F6" s="26">
        <v>3.26</v>
      </c>
      <c r="G6" s="26">
        <v>91</v>
      </c>
      <c r="H6" s="26">
        <v>2.5299999999999998</v>
      </c>
      <c r="I6" s="25"/>
      <c r="J6" s="26">
        <v>5</v>
      </c>
      <c r="K6" s="9">
        <f t="shared" si="0"/>
        <v>-0.83862786937753464</v>
      </c>
      <c r="L6" s="9">
        <f t="shared" si="1"/>
        <v>0.27914526311953997</v>
      </c>
      <c r="M6" s="9">
        <f t="shared" si="2"/>
        <v>-1.5798396343467827</v>
      </c>
      <c r="N6" s="9">
        <f t="shared" si="3"/>
        <v>0.53682611479405606</v>
      </c>
      <c r="O6" s="9">
        <f t="shared" si="4"/>
        <v>1.8950048406089699</v>
      </c>
      <c r="P6" s="9">
        <f t="shared" si="5"/>
        <v>1.2744922155154972</v>
      </c>
      <c r="Q6" s="9">
        <f t="shared" si="6"/>
        <v>2.3789717103479568</v>
      </c>
      <c r="S6" s="9">
        <f t="shared" si="7"/>
        <v>1.9729863203308513</v>
      </c>
    </row>
    <row r="7" spans="1:32" x14ac:dyDescent="0.45">
      <c r="A7" s="26">
        <v>6</v>
      </c>
      <c r="B7" s="26">
        <v>1.5</v>
      </c>
      <c r="C7" s="26">
        <v>0.3</v>
      </c>
      <c r="D7" s="26">
        <v>8.3000000000000007</v>
      </c>
      <c r="E7" s="26">
        <v>1395</v>
      </c>
      <c r="F7" s="26">
        <v>1.28</v>
      </c>
      <c r="G7" s="26">
        <v>53</v>
      </c>
      <c r="H7" s="26">
        <v>1.1000000000000001</v>
      </c>
      <c r="I7" s="25"/>
      <c r="J7" s="26">
        <v>6</v>
      </c>
      <c r="K7" s="9">
        <f t="shared" si="0"/>
        <v>-0.83862786937753464</v>
      </c>
      <c r="L7" s="9">
        <f t="shared" si="1"/>
        <v>-0.74438736831877894</v>
      </c>
      <c r="M7" s="9">
        <f t="shared" si="2"/>
        <v>-0.6143820800237485</v>
      </c>
      <c r="N7" s="9">
        <f t="shared" si="3"/>
        <v>0.53682611479405606</v>
      </c>
      <c r="O7" s="9">
        <f t="shared" si="4"/>
        <v>7.9201698133679152E-2</v>
      </c>
      <c r="P7" s="9">
        <f t="shared" si="5"/>
        <v>0.21326164562410702</v>
      </c>
      <c r="Q7" s="9">
        <f t="shared" si="6"/>
        <v>0.11367296925025104</v>
      </c>
      <c r="S7" s="9">
        <f t="shared" si="7"/>
        <v>-0.62721744495898457</v>
      </c>
      <c r="U7" s="27" t="s">
        <v>14</v>
      </c>
      <c r="V7" s="27"/>
      <c r="W7">
        <f>VAR(S2:S34)</f>
        <v>1.6011387742703305</v>
      </c>
      <c r="Y7" s="8"/>
    </row>
    <row r="8" spans="1:32" x14ac:dyDescent="0.45">
      <c r="A8" s="26">
        <v>7</v>
      </c>
      <c r="B8" s="26">
        <v>2</v>
      </c>
      <c r="C8" s="26">
        <v>0.3</v>
      </c>
      <c r="D8" s="26">
        <v>11.2</v>
      </c>
      <c r="E8" s="26">
        <v>1395</v>
      </c>
      <c r="F8" s="26">
        <v>0.42</v>
      </c>
      <c r="G8" s="26">
        <v>9</v>
      </c>
      <c r="H8" s="26">
        <v>0.375</v>
      </c>
      <c r="I8" s="25"/>
      <c r="J8" s="26">
        <v>7</v>
      </c>
      <c r="K8" s="9">
        <f t="shared" si="0"/>
        <v>-0.41931393468876732</v>
      </c>
      <c r="L8" s="9">
        <f t="shared" si="1"/>
        <v>-0.74438736831877894</v>
      </c>
      <c r="M8" s="9">
        <f t="shared" si="2"/>
        <v>0.35107547429928521</v>
      </c>
      <c r="N8" s="9">
        <f t="shared" si="3"/>
        <v>0.53682611479405606</v>
      </c>
      <c r="O8" s="9">
        <f t="shared" si="4"/>
        <v>-0.70948047486063925</v>
      </c>
      <c r="P8" s="9">
        <f t="shared" si="5"/>
        <v>-1.0155316458290815</v>
      </c>
      <c r="Q8" s="9">
        <f t="shared" si="6"/>
        <v>-1.0348176512363485</v>
      </c>
      <c r="S8" s="9">
        <f t="shared" si="7"/>
        <v>-1.517814742920137</v>
      </c>
    </row>
    <row r="9" spans="1:32" x14ac:dyDescent="0.45">
      <c r="A9" s="26">
        <v>8</v>
      </c>
      <c r="B9" s="26">
        <v>2</v>
      </c>
      <c r="C9" s="26">
        <v>0.35</v>
      </c>
      <c r="D9" s="26">
        <v>8.3000000000000007</v>
      </c>
      <c r="E9" s="26">
        <v>1395</v>
      </c>
      <c r="F9" s="26">
        <v>0.99</v>
      </c>
      <c r="G9" s="26">
        <v>22</v>
      </c>
      <c r="H9" s="26">
        <v>0.91700000000000004</v>
      </c>
      <c r="I9" s="25"/>
      <c r="J9" s="26">
        <v>8</v>
      </c>
      <c r="K9" s="9">
        <f t="shared" si="0"/>
        <v>-0.41931393468876732</v>
      </c>
      <c r="L9" s="9">
        <f t="shared" si="1"/>
        <v>0.27914526311953997</v>
      </c>
      <c r="M9" s="9">
        <f t="shared" si="2"/>
        <v>-0.6143820800237485</v>
      </c>
      <c r="N9" s="9">
        <f t="shared" si="3"/>
        <v>0.53682611479405606</v>
      </c>
      <c r="O9" s="9">
        <f t="shared" si="4"/>
        <v>-0.18674926717835844</v>
      </c>
      <c r="P9" s="9">
        <f t="shared" si="5"/>
        <v>-0.65247908244518493</v>
      </c>
      <c r="Q9" s="9">
        <f t="shared" si="6"/>
        <v>-0.17622190461050447</v>
      </c>
      <c r="S9" s="9">
        <f t="shared" si="7"/>
        <v>-0.61658744551648381</v>
      </c>
    </row>
    <row r="10" spans="1:32" x14ac:dyDescent="0.45">
      <c r="A10" s="26">
        <v>9</v>
      </c>
      <c r="B10" s="26">
        <v>2</v>
      </c>
      <c r="C10" s="26">
        <v>0.35</v>
      </c>
      <c r="D10" s="26">
        <v>8.1</v>
      </c>
      <c r="E10" s="26">
        <v>1395</v>
      </c>
      <c r="F10" s="26">
        <v>0.67</v>
      </c>
      <c r="G10" s="26">
        <v>12</v>
      </c>
      <c r="H10" s="26">
        <v>0.5</v>
      </c>
      <c r="I10" s="25"/>
      <c r="J10" s="26">
        <v>9</v>
      </c>
      <c r="K10" s="9">
        <f t="shared" si="0"/>
        <v>-0.41931393468876732</v>
      </c>
      <c r="L10" s="9">
        <f t="shared" si="1"/>
        <v>0.27914526311953997</v>
      </c>
      <c r="M10" s="9">
        <f t="shared" si="2"/>
        <v>-0.68096535963223392</v>
      </c>
      <c r="N10" s="9">
        <f t="shared" si="3"/>
        <v>0.53682611479405606</v>
      </c>
      <c r="O10" s="9">
        <f t="shared" si="4"/>
        <v>-0.48021240131577914</v>
      </c>
      <c r="P10" s="9">
        <f t="shared" si="5"/>
        <v>-0.93175028504818225</v>
      </c>
      <c r="Q10" s="9">
        <f t="shared" si="6"/>
        <v>-0.836802027014521</v>
      </c>
      <c r="S10" s="9">
        <f t="shared" si="7"/>
        <v>-1.2665363148929438</v>
      </c>
    </row>
    <row r="11" spans="1:32" x14ac:dyDescent="0.45">
      <c r="A11" s="26">
        <v>10</v>
      </c>
      <c r="B11" s="26">
        <v>2</v>
      </c>
      <c r="C11" s="26">
        <v>0.3</v>
      </c>
      <c r="D11" s="26">
        <v>11</v>
      </c>
      <c r="E11" s="26">
        <v>1395</v>
      </c>
      <c r="F11" s="26">
        <v>0.33</v>
      </c>
      <c r="G11" s="26">
        <v>9</v>
      </c>
      <c r="H11" s="26">
        <v>0.25</v>
      </c>
      <c r="I11" s="25"/>
      <c r="J11" s="26">
        <v>10</v>
      </c>
      <c r="K11" s="9">
        <f t="shared" si="0"/>
        <v>-0.41931393468876732</v>
      </c>
      <c r="L11" s="9">
        <f t="shared" si="1"/>
        <v>-0.74438736831877894</v>
      </c>
      <c r="M11" s="9">
        <f t="shared" si="2"/>
        <v>0.28449219469080034</v>
      </c>
      <c r="N11" s="9">
        <f t="shared" si="3"/>
        <v>0.53682611479405606</v>
      </c>
      <c r="O11" s="9">
        <f t="shared" si="4"/>
        <v>-0.79201698133678866</v>
      </c>
      <c r="P11" s="9">
        <f t="shared" si="5"/>
        <v>-1.0155316458290815</v>
      </c>
      <c r="Q11" s="9">
        <f t="shared" si="6"/>
        <v>-1.2328332754581759</v>
      </c>
      <c r="S11" s="9">
        <f t="shared" si="7"/>
        <v>-1.6913824480733681</v>
      </c>
    </row>
    <row r="12" spans="1:32" x14ac:dyDescent="0.45">
      <c r="A12" s="26">
        <v>11</v>
      </c>
      <c r="B12" s="26">
        <v>2</v>
      </c>
      <c r="C12" s="26">
        <v>0.35</v>
      </c>
      <c r="D12" s="26">
        <v>8.1</v>
      </c>
      <c r="E12" s="26">
        <v>1395</v>
      </c>
      <c r="F12" s="26">
        <v>0.56000000000000005</v>
      </c>
      <c r="G12" s="26">
        <v>16</v>
      </c>
      <c r="H12" s="26">
        <v>0.44400000000000001</v>
      </c>
      <c r="I12" s="25"/>
      <c r="J12" s="26">
        <v>11</v>
      </c>
      <c r="K12" s="9">
        <f t="shared" si="0"/>
        <v>-0.41931393468876732</v>
      </c>
      <c r="L12" s="9">
        <f t="shared" si="1"/>
        <v>0.27914526311953997</v>
      </c>
      <c r="M12" s="9">
        <f t="shared" si="2"/>
        <v>-0.68096535963223392</v>
      </c>
      <c r="N12" s="9">
        <f t="shared" si="3"/>
        <v>0.53682611479405606</v>
      </c>
      <c r="O12" s="9">
        <f t="shared" si="4"/>
        <v>-0.58109035367551753</v>
      </c>
      <c r="P12" s="9">
        <f t="shared" si="5"/>
        <v>-0.82004180400698334</v>
      </c>
      <c r="Q12" s="9">
        <f t="shared" si="6"/>
        <v>-0.92551302666589974</v>
      </c>
      <c r="S12" s="9">
        <f t="shared" si="7"/>
        <v>-1.3054765503779029</v>
      </c>
      <c r="U12" s="28" t="s">
        <v>4</v>
      </c>
      <c r="V12" s="29"/>
      <c r="W12" s="26" t="s">
        <v>1</v>
      </c>
      <c r="X12" s="26" t="s">
        <v>5</v>
      </c>
      <c r="Y12" s="26" t="s">
        <v>6</v>
      </c>
      <c r="Z12" s="26" t="s">
        <v>7</v>
      </c>
      <c r="AA12" s="26" t="s">
        <v>16</v>
      </c>
      <c r="AB12" s="26" t="s">
        <v>18</v>
      </c>
      <c r="AC12" s="26" t="s">
        <v>17</v>
      </c>
      <c r="AD12" s="26" t="s">
        <v>8</v>
      </c>
      <c r="AE12" s="1" t="s">
        <v>9</v>
      </c>
      <c r="AF12" s="1" t="s">
        <v>10</v>
      </c>
    </row>
    <row r="13" spans="1:32" x14ac:dyDescent="0.45">
      <c r="A13" s="26">
        <v>12</v>
      </c>
      <c r="B13" s="26">
        <v>2</v>
      </c>
      <c r="C13" s="26">
        <v>0.35</v>
      </c>
      <c r="D13" s="26">
        <v>8.1999999999999993</v>
      </c>
      <c r="E13" s="26">
        <v>1395</v>
      </c>
      <c r="F13" s="26">
        <v>0.79</v>
      </c>
      <c r="G13" s="26">
        <v>22</v>
      </c>
      <c r="H13" s="26">
        <v>0.61099999999999999</v>
      </c>
      <c r="I13" s="25"/>
      <c r="J13" s="26">
        <v>12</v>
      </c>
      <c r="K13" s="9">
        <f t="shared" si="0"/>
        <v>-0.41931393468876732</v>
      </c>
      <c r="L13" s="9">
        <f t="shared" si="1"/>
        <v>0.27914526311953997</v>
      </c>
      <c r="M13" s="9">
        <f t="shared" si="2"/>
        <v>-0.64767371982799149</v>
      </c>
      <c r="N13" s="9">
        <f t="shared" si="3"/>
        <v>0.53682611479405606</v>
      </c>
      <c r="O13" s="9">
        <f t="shared" si="4"/>
        <v>-0.37016372601424635</v>
      </c>
      <c r="P13" s="9">
        <f t="shared" si="5"/>
        <v>-0.65247908244518493</v>
      </c>
      <c r="Q13" s="9">
        <f t="shared" si="6"/>
        <v>-0.66096415270553821</v>
      </c>
      <c r="S13" s="9">
        <f t="shared" si="7"/>
        <v>-0.96731161888406603</v>
      </c>
      <c r="U13" s="28" t="s">
        <v>2</v>
      </c>
      <c r="V13" s="29"/>
      <c r="W13" s="9">
        <v>0.5</v>
      </c>
      <c r="X13" s="9">
        <v>0.5</v>
      </c>
      <c r="Y13" s="9">
        <v>0.5</v>
      </c>
      <c r="Z13" s="9">
        <v>0.5</v>
      </c>
      <c r="AA13" s="9">
        <v>0.5</v>
      </c>
      <c r="AB13" s="9">
        <v>0.5</v>
      </c>
      <c r="AC13" s="9">
        <v>0.5</v>
      </c>
      <c r="AD13" s="26"/>
      <c r="AE13" s="9"/>
      <c r="AF13" s="9"/>
    </row>
    <row r="14" spans="1:32" x14ac:dyDescent="0.45">
      <c r="A14" s="26">
        <v>13</v>
      </c>
      <c r="B14" s="26">
        <v>2</v>
      </c>
      <c r="C14" s="26">
        <v>0.35</v>
      </c>
      <c r="D14" s="26">
        <v>8.1999999999999993</v>
      </c>
      <c r="E14" s="26">
        <v>1395</v>
      </c>
      <c r="F14" s="26">
        <v>1.21</v>
      </c>
      <c r="G14" s="26">
        <v>34</v>
      </c>
      <c r="H14" s="26">
        <v>0.94399999999999995</v>
      </c>
      <c r="I14" s="25"/>
      <c r="J14" s="26">
        <v>13</v>
      </c>
      <c r="K14" s="9">
        <f t="shared" si="0"/>
        <v>-0.41931393468876732</v>
      </c>
      <c r="L14" s="9">
        <f t="shared" si="1"/>
        <v>0.27914526311953997</v>
      </c>
      <c r="M14" s="9">
        <f t="shared" si="2"/>
        <v>-0.64767371982799149</v>
      </c>
      <c r="N14" s="9">
        <f t="shared" si="3"/>
        <v>0.53682611479405606</v>
      </c>
      <c r="O14" s="9">
        <f t="shared" si="4"/>
        <v>1.5006637541118306E-2</v>
      </c>
      <c r="P14" s="9">
        <f t="shared" si="5"/>
        <v>-0.31735363932158805</v>
      </c>
      <c r="Q14" s="9">
        <f t="shared" si="6"/>
        <v>-0.13345052977858987</v>
      </c>
      <c r="S14" s="9">
        <f t="shared" si="7"/>
        <v>-0.34340690408111113</v>
      </c>
      <c r="U14" s="30" t="s">
        <v>3</v>
      </c>
      <c r="V14" s="30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spans="1:32" x14ac:dyDescent="0.45">
      <c r="A15" s="26">
        <v>14</v>
      </c>
      <c r="B15" s="26">
        <v>2</v>
      </c>
      <c r="C15" s="26">
        <v>0.3</v>
      </c>
      <c r="D15" s="15">
        <v>8.4</v>
      </c>
      <c r="E15" s="26">
        <v>1395</v>
      </c>
      <c r="F15" s="26">
        <v>1.26</v>
      </c>
      <c r="G15" s="26">
        <v>53</v>
      </c>
      <c r="H15" s="26">
        <v>1.47</v>
      </c>
      <c r="I15" s="25"/>
      <c r="J15" s="26">
        <v>14</v>
      </c>
      <c r="K15" s="9">
        <f t="shared" si="0"/>
        <v>-0.41931393468876732</v>
      </c>
      <c r="L15" s="9">
        <f t="shared" si="1"/>
        <v>-0.74438736831877894</v>
      </c>
      <c r="M15" s="9">
        <f t="shared" si="2"/>
        <v>-0.58109044021950607</v>
      </c>
      <c r="N15" s="9">
        <f t="shared" si="3"/>
        <v>0.53682611479405606</v>
      </c>
      <c r="O15" s="9">
        <f t="shared" si="4"/>
        <v>6.0860252250090341E-2</v>
      </c>
      <c r="P15" s="9">
        <f t="shared" si="5"/>
        <v>0.21326164562410702</v>
      </c>
      <c r="Q15" s="9">
        <f t="shared" si="6"/>
        <v>0.6997992169468602</v>
      </c>
      <c r="S15" s="9">
        <f t="shared" si="7"/>
        <v>-0.11702225680596939</v>
      </c>
    </row>
    <row r="16" spans="1:32" x14ac:dyDescent="0.45">
      <c r="A16" s="26">
        <v>15</v>
      </c>
      <c r="B16" s="26">
        <v>2</v>
      </c>
      <c r="C16" s="26">
        <v>0.35</v>
      </c>
      <c r="D16" s="26">
        <v>8.3000000000000007</v>
      </c>
      <c r="E16" s="26">
        <v>1395</v>
      </c>
      <c r="F16" s="26">
        <v>0.35</v>
      </c>
      <c r="G16" s="26">
        <v>15</v>
      </c>
      <c r="H16" s="26">
        <v>0.41699999999999998</v>
      </c>
      <c r="I16" s="25"/>
      <c r="J16" s="26">
        <v>15</v>
      </c>
      <c r="K16" s="9">
        <f t="shared" si="0"/>
        <v>-0.41931393468876732</v>
      </c>
      <c r="L16" s="9">
        <f t="shared" si="1"/>
        <v>0.27914526311953997</v>
      </c>
      <c r="M16" s="9">
        <f t="shared" si="2"/>
        <v>-0.6143820800237485</v>
      </c>
      <c r="N16" s="9">
        <f t="shared" si="3"/>
        <v>0.53682611479405606</v>
      </c>
      <c r="O16" s="9">
        <f t="shared" si="4"/>
        <v>-0.7736755354532</v>
      </c>
      <c r="P16" s="9">
        <f t="shared" si="5"/>
        <v>-0.8479689242672831</v>
      </c>
      <c r="Q16" s="9">
        <f t="shared" si="6"/>
        <v>-0.96828440149781436</v>
      </c>
      <c r="S16" s="9">
        <f t="shared" si="7"/>
        <v>-1.4038267490086087</v>
      </c>
    </row>
    <row r="17" spans="1:19" x14ac:dyDescent="0.45">
      <c r="A17" s="26">
        <v>16</v>
      </c>
      <c r="B17" s="26">
        <v>2</v>
      </c>
      <c r="C17" s="26">
        <v>0.35</v>
      </c>
      <c r="D17" s="26">
        <v>8.4</v>
      </c>
      <c r="E17" s="26">
        <v>1395</v>
      </c>
      <c r="F17" s="26">
        <v>1.18</v>
      </c>
      <c r="G17" s="26">
        <v>44</v>
      </c>
      <c r="H17" s="26">
        <v>0.91700000000000004</v>
      </c>
      <c r="I17" s="25"/>
      <c r="J17" s="26">
        <v>16</v>
      </c>
      <c r="K17" s="9">
        <f t="shared" si="0"/>
        <v>-0.41931393468876732</v>
      </c>
      <c r="L17" s="9">
        <f t="shared" si="1"/>
        <v>0.27914526311953997</v>
      </c>
      <c r="M17" s="9">
        <f t="shared" si="2"/>
        <v>-0.58109044021950607</v>
      </c>
      <c r="N17" s="9">
        <f t="shared" si="3"/>
        <v>0.53682611479405606</v>
      </c>
      <c r="O17" s="9">
        <f t="shared" si="4"/>
        <v>-1.2505531284264916E-2</v>
      </c>
      <c r="P17" s="9">
        <f t="shared" si="5"/>
        <v>-3.8082436718590643E-2</v>
      </c>
      <c r="Q17" s="9">
        <f t="shared" si="6"/>
        <v>-0.17622190461050447</v>
      </c>
      <c r="S17" s="9">
        <f t="shared" si="7"/>
        <v>-0.2056214348040187</v>
      </c>
    </row>
    <row r="18" spans="1:19" x14ac:dyDescent="0.45">
      <c r="A18" s="26">
        <v>17</v>
      </c>
      <c r="B18" s="26">
        <v>2</v>
      </c>
      <c r="C18" s="26">
        <v>0.35</v>
      </c>
      <c r="D18" s="26">
        <v>8.5</v>
      </c>
      <c r="E18" s="26">
        <v>1395</v>
      </c>
      <c r="F18" s="26">
        <v>1.06</v>
      </c>
      <c r="G18" s="26">
        <v>39</v>
      </c>
      <c r="H18" s="26">
        <v>0.81299999999999994</v>
      </c>
      <c r="I18" s="25"/>
      <c r="J18" s="26">
        <v>17</v>
      </c>
      <c r="K18" s="9">
        <f t="shared" si="0"/>
        <v>-0.41931393468876732</v>
      </c>
      <c r="L18" s="9">
        <f t="shared" si="1"/>
        <v>0.27914526311953997</v>
      </c>
      <c r="M18" s="9">
        <f t="shared" si="2"/>
        <v>-0.54779880041526363</v>
      </c>
      <c r="N18" s="9">
        <f t="shared" si="3"/>
        <v>0.53682611479405606</v>
      </c>
      <c r="O18" s="9">
        <f t="shared" si="4"/>
        <v>-0.12255420658579759</v>
      </c>
      <c r="P18" s="9">
        <f t="shared" si="5"/>
        <v>-0.17771803802008934</v>
      </c>
      <c r="Q18" s="9">
        <f t="shared" si="6"/>
        <v>-0.34097090396306506</v>
      </c>
      <c r="S18" s="9">
        <f t="shared" si="7"/>
        <v>-0.39619225287969351</v>
      </c>
    </row>
    <row r="19" spans="1:19" x14ac:dyDescent="0.45">
      <c r="A19" s="26">
        <v>18</v>
      </c>
      <c r="B19" s="26">
        <v>2</v>
      </c>
      <c r="C19" s="26">
        <v>0.35</v>
      </c>
      <c r="D19" s="26">
        <v>8.4</v>
      </c>
      <c r="E19" s="26">
        <v>1395</v>
      </c>
      <c r="F19" s="26">
        <v>1.44</v>
      </c>
      <c r="G19" s="26">
        <v>53</v>
      </c>
      <c r="H19" s="26">
        <v>1.1000000000000001</v>
      </c>
      <c r="I19" s="25"/>
      <c r="J19" s="26">
        <v>18</v>
      </c>
      <c r="K19" s="9">
        <f t="shared" si="0"/>
        <v>-0.41931393468876732</v>
      </c>
      <c r="L19" s="9">
        <f t="shared" si="1"/>
        <v>0.27914526311953997</v>
      </c>
      <c r="M19" s="9">
        <f t="shared" si="2"/>
        <v>-0.58109044021950607</v>
      </c>
      <c r="N19" s="9">
        <f t="shared" si="3"/>
        <v>0.53682611479405606</v>
      </c>
      <c r="O19" s="9">
        <f t="shared" si="4"/>
        <v>0.22593326520238946</v>
      </c>
      <c r="P19" s="9">
        <f t="shared" si="5"/>
        <v>0.21326164562410702</v>
      </c>
      <c r="Q19" s="9">
        <f t="shared" si="6"/>
        <v>0.11367296925025104</v>
      </c>
      <c r="S19" s="9">
        <f t="shared" si="7"/>
        <v>0.18421744154103506</v>
      </c>
    </row>
    <row r="20" spans="1:19" x14ac:dyDescent="0.45">
      <c r="A20" s="26">
        <v>19</v>
      </c>
      <c r="B20" s="26">
        <v>2</v>
      </c>
      <c r="C20" s="26">
        <v>0.3</v>
      </c>
      <c r="D20" s="26">
        <v>11.6</v>
      </c>
      <c r="E20" s="26">
        <v>1200</v>
      </c>
      <c r="F20" s="26">
        <v>0.62</v>
      </c>
      <c r="G20" s="26">
        <v>34</v>
      </c>
      <c r="H20" s="26">
        <v>0.47199999999999998</v>
      </c>
      <c r="I20" s="25"/>
      <c r="J20" s="26">
        <v>19</v>
      </c>
      <c r="K20" s="9">
        <f t="shared" si="0"/>
        <v>-0.41931393468876732</v>
      </c>
      <c r="L20" s="9">
        <f t="shared" si="1"/>
        <v>-0.74438736831877894</v>
      </c>
      <c r="M20" s="9">
        <f t="shared" si="2"/>
        <v>0.48424203351625555</v>
      </c>
      <c r="N20" s="9">
        <f t="shared" si="3"/>
        <v>-0.56157644441095278</v>
      </c>
      <c r="O20" s="9">
        <f t="shared" si="4"/>
        <v>-0.52606601602475123</v>
      </c>
      <c r="P20" s="9">
        <f t="shared" si="5"/>
        <v>-0.31735363932158805</v>
      </c>
      <c r="Q20" s="9">
        <f t="shared" si="6"/>
        <v>-0.88115752684021043</v>
      </c>
      <c r="S20" s="9">
        <f t="shared" si="7"/>
        <v>-1.4828064480443965</v>
      </c>
    </row>
    <row r="21" spans="1:19" x14ac:dyDescent="0.45">
      <c r="A21" s="26">
        <v>20</v>
      </c>
      <c r="B21" s="26">
        <v>2</v>
      </c>
      <c r="C21" s="26">
        <v>0.3</v>
      </c>
      <c r="D21" s="26">
        <v>11.8</v>
      </c>
      <c r="E21" s="26">
        <v>1395</v>
      </c>
      <c r="F21" s="26">
        <v>1.33</v>
      </c>
      <c r="G21" s="26">
        <v>74</v>
      </c>
      <c r="H21" s="26">
        <v>1.03</v>
      </c>
      <c r="I21" s="25"/>
      <c r="J21" s="26">
        <v>20</v>
      </c>
      <c r="K21" s="9">
        <f t="shared" si="0"/>
        <v>-0.41931393468876732</v>
      </c>
      <c r="L21" s="9">
        <f t="shared" si="1"/>
        <v>-0.74438736831877894</v>
      </c>
      <c r="M21" s="9">
        <f t="shared" si="2"/>
        <v>0.55082531312474103</v>
      </c>
      <c r="N21" s="9">
        <f t="shared" si="3"/>
        <v>0.53682611479405606</v>
      </c>
      <c r="O21" s="9">
        <f t="shared" si="4"/>
        <v>0.1250553128426512</v>
      </c>
      <c r="P21" s="9">
        <f t="shared" si="5"/>
        <v>0.79973117109040148</v>
      </c>
      <c r="Q21" s="9">
        <f t="shared" si="6"/>
        <v>2.7842196860275573E-3</v>
      </c>
      <c r="S21" s="9">
        <f t="shared" si="7"/>
        <v>0.42576041426516559</v>
      </c>
    </row>
    <row r="22" spans="1:19" x14ac:dyDescent="0.45">
      <c r="A22" s="26">
        <v>21</v>
      </c>
      <c r="B22" s="26">
        <v>2</v>
      </c>
      <c r="C22" s="26">
        <v>0.3</v>
      </c>
      <c r="D22" s="26">
        <v>10.7</v>
      </c>
      <c r="E22" s="26">
        <v>1200</v>
      </c>
      <c r="F22" s="26">
        <v>0.88</v>
      </c>
      <c r="G22" s="26">
        <v>49</v>
      </c>
      <c r="H22" s="26">
        <v>0.68100000000000005</v>
      </c>
      <c r="I22" s="25"/>
      <c r="J22" s="26">
        <v>21</v>
      </c>
      <c r="K22" s="9">
        <f t="shared" si="0"/>
        <v>-0.41931393468876732</v>
      </c>
      <c r="L22" s="9">
        <f t="shared" si="1"/>
        <v>-0.74438736831877894</v>
      </c>
      <c r="M22" s="9">
        <f t="shared" si="2"/>
        <v>0.1846172752780724</v>
      </c>
      <c r="N22" s="9">
        <f t="shared" si="3"/>
        <v>-0.56157644441095278</v>
      </c>
      <c r="O22" s="9">
        <f t="shared" si="4"/>
        <v>-0.28762721953809683</v>
      </c>
      <c r="P22" s="9">
        <f t="shared" si="5"/>
        <v>0.10155316458290806</v>
      </c>
      <c r="Q22" s="9">
        <f t="shared" si="6"/>
        <v>-0.55007540314131476</v>
      </c>
      <c r="S22" s="9">
        <f t="shared" si="7"/>
        <v>-1.1384049651184651</v>
      </c>
    </row>
    <row r="23" spans="1:19" x14ac:dyDescent="0.45">
      <c r="A23" s="26">
        <v>22</v>
      </c>
      <c r="B23" s="26">
        <v>2.5</v>
      </c>
      <c r="C23" s="26">
        <v>0.4</v>
      </c>
      <c r="D23" s="26">
        <v>7.8</v>
      </c>
      <c r="E23" s="26">
        <v>1395</v>
      </c>
      <c r="F23" s="26">
        <v>1.41</v>
      </c>
      <c r="G23" s="26">
        <v>24</v>
      </c>
      <c r="H23" s="26">
        <v>2</v>
      </c>
      <c r="I23" s="25"/>
      <c r="J23" s="26">
        <v>22</v>
      </c>
      <c r="K23" s="9">
        <f t="shared" si="0"/>
        <v>0</v>
      </c>
      <c r="L23" s="9">
        <f t="shared" si="1"/>
        <v>1.3026778945578601</v>
      </c>
      <c r="M23" s="9">
        <f t="shared" si="2"/>
        <v>-0.78084027904496156</v>
      </c>
      <c r="N23" s="9">
        <f t="shared" si="3"/>
        <v>0.53682611479405606</v>
      </c>
      <c r="O23" s="9">
        <f t="shared" si="4"/>
        <v>0.19842109637700625</v>
      </c>
      <c r="P23" s="9">
        <f t="shared" si="5"/>
        <v>-0.59662484192458543</v>
      </c>
      <c r="Q23" s="9">
        <f t="shared" si="6"/>
        <v>1.5393854636474087</v>
      </c>
      <c r="S23" s="9">
        <f t="shared" si="7"/>
        <v>1.0999227242033922</v>
      </c>
    </row>
    <row r="24" spans="1:19" x14ac:dyDescent="0.45">
      <c r="A24" s="26">
        <v>23</v>
      </c>
      <c r="B24" s="26">
        <v>3</v>
      </c>
      <c r="C24" s="26">
        <v>0.3</v>
      </c>
      <c r="D24" s="26">
        <v>17.2</v>
      </c>
      <c r="E24" s="26">
        <v>1395</v>
      </c>
      <c r="F24" s="26">
        <v>0.38</v>
      </c>
      <c r="G24" s="26">
        <v>11</v>
      </c>
      <c r="H24" s="26">
        <v>0.45800000000000002</v>
      </c>
      <c r="I24" s="25"/>
      <c r="J24" s="26">
        <v>23</v>
      </c>
      <c r="K24" s="9">
        <f t="shared" si="0"/>
        <v>0.41931393468876732</v>
      </c>
      <c r="L24" s="9">
        <f t="shared" si="1"/>
        <v>-0.74438736831877894</v>
      </c>
      <c r="M24" s="9">
        <f t="shared" si="2"/>
        <v>2.3485738625538386</v>
      </c>
      <c r="N24" s="9">
        <f t="shared" si="3"/>
        <v>0.53682611479405606</v>
      </c>
      <c r="O24" s="9">
        <f t="shared" si="4"/>
        <v>-0.74616336662781679</v>
      </c>
      <c r="P24" s="9">
        <f t="shared" si="5"/>
        <v>-0.959677405308482</v>
      </c>
      <c r="Q24" s="9">
        <f t="shared" si="6"/>
        <v>-0.90333527675305514</v>
      </c>
      <c r="S24" s="9">
        <f t="shared" si="7"/>
        <v>-2.442475248573539E-2</v>
      </c>
    </row>
    <row r="25" spans="1:19" x14ac:dyDescent="0.45">
      <c r="A25" s="26">
        <v>24</v>
      </c>
      <c r="B25" s="26">
        <v>3</v>
      </c>
      <c r="C25" s="26">
        <v>0.4</v>
      </c>
      <c r="D25" s="26">
        <v>9.1</v>
      </c>
      <c r="E25" s="26">
        <v>1395</v>
      </c>
      <c r="F25" s="26">
        <v>0.98</v>
      </c>
      <c r="G25" s="26">
        <v>27</v>
      </c>
      <c r="H25" s="26">
        <v>1.1200000000000001</v>
      </c>
      <c r="I25" s="25"/>
      <c r="J25" s="26">
        <v>24</v>
      </c>
      <c r="K25" s="9">
        <f t="shared" si="0"/>
        <v>0.41931393468876732</v>
      </c>
      <c r="L25" s="9">
        <f t="shared" si="1"/>
        <v>1.3026778945578601</v>
      </c>
      <c r="M25" s="9">
        <f t="shared" si="2"/>
        <v>-0.34804896158980841</v>
      </c>
      <c r="N25" s="9">
        <f t="shared" si="3"/>
        <v>0.53682611479405606</v>
      </c>
      <c r="O25" s="9">
        <f t="shared" si="4"/>
        <v>-0.19591999012015285</v>
      </c>
      <c r="P25" s="9">
        <f t="shared" si="5"/>
        <v>-0.51284348114368616</v>
      </c>
      <c r="Q25" s="9">
        <f t="shared" si="6"/>
        <v>0.14535546912574346</v>
      </c>
      <c r="S25" s="9">
        <f t="shared" si="7"/>
        <v>0.67368049015638976</v>
      </c>
    </row>
    <row r="26" spans="1:19" x14ac:dyDescent="0.45">
      <c r="A26" s="26">
        <v>25</v>
      </c>
      <c r="B26" s="26">
        <v>3</v>
      </c>
      <c r="C26" s="26">
        <v>0.35</v>
      </c>
      <c r="D26" s="26">
        <v>12.9</v>
      </c>
      <c r="E26" s="26">
        <v>1395</v>
      </c>
      <c r="F26" s="26">
        <v>0.72</v>
      </c>
      <c r="G26" s="26">
        <v>40</v>
      </c>
      <c r="H26" s="26">
        <v>0.83299999999999996</v>
      </c>
      <c r="I26" s="25"/>
      <c r="J26" s="26">
        <v>25</v>
      </c>
      <c r="K26" s="9">
        <f t="shared" si="0"/>
        <v>0.41931393468876732</v>
      </c>
      <c r="L26" s="9">
        <f t="shared" si="1"/>
        <v>0.27914526311953997</v>
      </c>
      <c r="M26" s="9">
        <f t="shared" si="2"/>
        <v>0.91703335097140903</v>
      </c>
      <c r="N26" s="9">
        <f t="shared" si="3"/>
        <v>0.53682611479405606</v>
      </c>
      <c r="O26" s="9">
        <f t="shared" si="4"/>
        <v>-0.43435878660680721</v>
      </c>
      <c r="P26" s="9">
        <f t="shared" si="5"/>
        <v>-0.14979091775978959</v>
      </c>
      <c r="Q26" s="9">
        <f t="shared" si="6"/>
        <v>-0.30928840408757263</v>
      </c>
      <c r="S26" s="9">
        <f t="shared" si="7"/>
        <v>0.62944027755980136</v>
      </c>
    </row>
    <row r="27" spans="1:19" x14ac:dyDescent="0.45">
      <c r="A27" s="26">
        <v>26</v>
      </c>
      <c r="B27" s="26">
        <v>3</v>
      </c>
      <c r="C27" s="26">
        <v>0.3</v>
      </c>
      <c r="D27" s="26">
        <v>16.3</v>
      </c>
      <c r="E27" s="26">
        <v>1200</v>
      </c>
      <c r="F27" s="26">
        <v>0.26</v>
      </c>
      <c r="G27" s="26">
        <v>14</v>
      </c>
      <c r="H27" s="26">
        <v>0.29199999999999998</v>
      </c>
      <c r="I27" s="25"/>
      <c r="J27" s="26">
        <v>26</v>
      </c>
      <c r="K27" s="9">
        <f t="shared" si="0"/>
        <v>0.41931393468876732</v>
      </c>
      <c r="L27" s="9">
        <f t="shared" si="1"/>
        <v>-0.74438736831877894</v>
      </c>
      <c r="M27" s="9">
        <f t="shared" si="2"/>
        <v>2.048949104315656</v>
      </c>
      <c r="N27" s="9">
        <f t="shared" si="3"/>
        <v>-0.56157644441095278</v>
      </c>
      <c r="O27" s="9">
        <f t="shared" si="4"/>
        <v>-0.85621204192934952</v>
      </c>
      <c r="P27" s="9">
        <f t="shared" si="5"/>
        <v>-0.87589604452758285</v>
      </c>
      <c r="Q27" s="9">
        <f t="shared" si="6"/>
        <v>-1.1663000257196419</v>
      </c>
      <c r="S27" s="9">
        <f t="shared" si="7"/>
        <v>-0.86805444295094136</v>
      </c>
    </row>
    <row r="28" spans="1:19" x14ac:dyDescent="0.45">
      <c r="A28" s="26">
        <v>27</v>
      </c>
      <c r="B28" s="26">
        <v>3</v>
      </c>
      <c r="C28" s="26">
        <v>0.35</v>
      </c>
      <c r="D28" s="26">
        <v>11.9</v>
      </c>
      <c r="E28" s="26">
        <v>1200</v>
      </c>
      <c r="F28" s="26">
        <v>0.33</v>
      </c>
      <c r="G28" s="26">
        <v>18</v>
      </c>
      <c r="H28" s="26">
        <v>0.375</v>
      </c>
      <c r="I28" s="25"/>
      <c r="J28" s="26">
        <v>27</v>
      </c>
      <c r="K28" s="9">
        <f t="shared" si="0"/>
        <v>0.41931393468876732</v>
      </c>
      <c r="L28" s="9">
        <f t="shared" si="1"/>
        <v>0.27914526311953997</v>
      </c>
      <c r="M28" s="9">
        <f t="shared" si="2"/>
        <v>0.58411695292898347</v>
      </c>
      <c r="N28" s="9">
        <f t="shared" si="3"/>
        <v>-0.56157644441095278</v>
      </c>
      <c r="O28" s="9">
        <f t="shared" si="4"/>
        <v>-0.79201698133678866</v>
      </c>
      <c r="P28" s="9">
        <f t="shared" si="5"/>
        <v>-0.76418756348638384</v>
      </c>
      <c r="Q28" s="9">
        <f t="shared" si="6"/>
        <v>-1.0348176512363485</v>
      </c>
      <c r="S28" s="9">
        <f t="shared" si="7"/>
        <v>-0.93501124486659148</v>
      </c>
    </row>
    <row r="29" spans="1:19" x14ac:dyDescent="0.45">
      <c r="A29" s="26">
        <v>28</v>
      </c>
      <c r="B29" s="26">
        <v>4</v>
      </c>
      <c r="C29" s="26">
        <v>0.4</v>
      </c>
      <c r="D29" s="26">
        <v>13.3</v>
      </c>
      <c r="E29" s="26">
        <v>1395</v>
      </c>
      <c r="F29" s="26">
        <v>1.1100000000000001</v>
      </c>
      <c r="G29" s="26">
        <v>41</v>
      </c>
      <c r="H29" s="26">
        <v>1.71</v>
      </c>
      <c r="I29" s="25"/>
      <c r="J29" s="26">
        <v>28</v>
      </c>
      <c r="K29" s="9">
        <f t="shared" si="0"/>
        <v>1.257941804066302</v>
      </c>
      <c r="L29" s="9">
        <f t="shared" si="1"/>
        <v>1.3026778945578601</v>
      </c>
      <c r="M29" s="9">
        <f t="shared" si="2"/>
        <v>1.0501999101883794</v>
      </c>
      <c r="N29" s="9">
        <f t="shared" si="3"/>
        <v>0.53682611479405606</v>
      </c>
      <c r="O29" s="9">
        <f t="shared" si="4"/>
        <v>-7.6700591876825555E-2</v>
      </c>
      <c r="P29" s="9">
        <f t="shared" si="5"/>
        <v>-0.12186379749948986</v>
      </c>
      <c r="Q29" s="9">
        <f t="shared" si="6"/>
        <v>1.079989215452769</v>
      </c>
      <c r="S29" s="9">
        <f t="shared" si="7"/>
        <v>2.5145352748415255</v>
      </c>
    </row>
    <row r="30" spans="1:19" x14ac:dyDescent="0.45">
      <c r="A30" s="26">
        <v>29</v>
      </c>
      <c r="B30" s="26">
        <v>4</v>
      </c>
      <c r="C30" s="26">
        <v>0.4</v>
      </c>
      <c r="D30" s="26">
        <v>12.5</v>
      </c>
      <c r="E30" s="26">
        <v>1200</v>
      </c>
      <c r="F30" s="26">
        <v>0.36</v>
      </c>
      <c r="G30" s="26">
        <v>27</v>
      </c>
      <c r="H30" s="26">
        <v>0.56299999999999994</v>
      </c>
      <c r="I30" s="25"/>
      <c r="J30" s="26">
        <v>29</v>
      </c>
      <c r="K30" s="9">
        <f t="shared" si="0"/>
        <v>1.257941804066302</v>
      </c>
      <c r="L30" s="9">
        <f t="shared" si="1"/>
        <v>1.3026778945578601</v>
      </c>
      <c r="M30" s="9">
        <f t="shared" si="2"/>
        <v>0.78386679175443863</v>
      </c>
      <c r="N30" s="9">
        <f t="shared" si="3"/>
        <v>-0.56157644441095278</v>
      </c>
      <c r="O30" s="9">
        <f t="shared" si="4"/>
        <v>-0.76450481251140556</v>
      </c>
      <c r="P30" s="9">
        <f t="shared" si="5"/>
        <v>-0.51284348114368616</v>
      </c>
      <c r="Q30" s="9">
        <f t="shared" si="6"/>
        <v>-0.73700215240672007</v>
      </c>
      <c r="S30" s="9">
        <f t="shared" si="7"/>
        <v>0.38427979995291806</v>
      </c>
    </row>
    <row r="31" spans="1:19" x14ac:dyDescent="0.45">
      <c r="A31" s="26">
        <v>30</v>
      </c>
      <c r="B31" s="26">
        <v>5</v>
      </c>
      <c r="C31" s="26">
        <v>0.4</v>
      </c>
      <c r="D31" s="26">
        <v>15.9</v>
      </c>
      <c r="E31" s="26">
        <v>1395</v>
      </c>
      <c r="F31" s="26">
        <v>0.66</v>
      </c>
      <c r="G31" s="26">
        <v>37</v>
      </c>
      <c r="H31" s="26">
        <v>1.23</v>
      </c>
      <c r="I31" s="25"/>
      <c r="J31" s="26">
        <v>30</v>
      </c>
      <c r="K31" s="9">
        <f t="shared" si="0"/>
        <v>2.0965696734438368</v>
      </c>
      <c r="L31" s="9">
        <f t="shared" si="1"/>
        <v>1.3026778945578601</v>
      </c>
      <c r="M31" s="9">
        <f t="shared" si="2"/>
        <v>1.9157825450986856</v>
      </c>
      <c r="N31" s="9">
        <f t="shared" si="3"/>
        <v>0.53682611479405606</v>
      </c>
      <c r="O31" s="9">
        <f t="shared" si="4"/>
        <v>-0.48938312425757358</v>
      </c>
      <c r="P31" s="9">
        <f t="shared" si="5"/>
        <v>-0.23357227854068882</v>
      </c>
      <c r="Q31" s="9">
        <f t="shared" si="6"/>
        <v>0.31960921844095147</v>
      </c>
      <c r="S31" s="9">
        <f t="shared" si="7"/>
        <v>2.7242550217685642</v>
      </c>
    </row>
    <row r="32" spans="1:19" x14ac:dyDescent="0.45">
      <c r="A32" s="26">
        <v>31</v>
      </c>
      <c r="B32" s="26">
        <v>5</v>
      </c>
      <c r="C32" s="26">
        <v>0.4</v>
      </c>
      <c r="D32" s="26">
        <v>14.7</v>
      </c>
      <c r="E32" s="26">
        <v>1200</v>
      </c>
      <c r="F32" s="26">
        <v>0.86</v>
      </c>
      <c r="G32" s="26">
        <v>48</v>
      </c>
      <c r="H32" s="26">
        <v>1.6</v>
      </c>
      <c r="I32" s="25"/>
      <c r="J32" s="26">
        <v>31</v>
      </c>
      <c r="K32" s="9">
        <f t="shared" si="0"/>
        <v>2.0965696734438368</v>
      </c>
      <c r="L32" s="9">
        <f t="shared" si="1"/>
        <v>1.3026778945578601</v>
      </c>
      <c r="M32" s="9">
        <f t="shared" si="2"/>
        <v>1.5162828674477746</v>
      </c>
      <c r="N32" s="9">
        <f t="shared" si="3"/>
        <v>-0.56157644441095278</v>
      </c>
      <c r="O32" s="9">
        <f t="shared" si="4"/>
        <v>-0.30596866542168566</v>
      </c>
      <c r="P32" s="9">
        <f t="shared" si="5"/>
        <v>7.3626044322608317E-2</v>
      </c>
      <c r="Q32" s="9">
        <f t="shared" si="6"/>
        <v>0.90573546613756095</v>
      </c>
      <c r="S32" s="9">
        <f t="shared" si="7"/>
        <v>2.5136734180385014</v>
      </c>
    </row>
    <row r="33" spans="1:19" x14ac:dyDescent="0.45">
      <c r="A33" s="26">
        <v>32</v>
      </c>
      <c r="B33" s="26">
        <v>5</v>
      </c>
      <c r="C33" s="26">
        <v>0.4</v>
      </c>
      <c r="D33" s="26">
        <v>11.5</v>
      </c>
      <c r="E33" s="26">
        <v>700</v>
      </c>
      <c r="F33" s="26">
        <v>0.52</v>
      </c>
      <c r="G33" s="26">
        <v>48</v>
      </c>
      <c r="H33" s="26">
        <v>1</v>
      </c>
      <c r="I33" s="25"/>
      <c r="J33" s="26">
        <v>32</v>
      </c>
      <c r="K33" s="9">
        <f t="shared" si="0"/>
        <v>2.0965696734438368</v>
      </c>
      <c r="L33" s="9">
        <f t="shared" si="1"/>
        <v>1.3026778945578601</v>
      </c>
      <c r="M33" s="9">
        <f t="shared" si="2"/>
        <v>0.45095039371201312</v>
      </c>
      <c r="N33" s="9">
        <f t="shared" si="3"/>
        <v>-3.3779932628853344</v>
      </c>
      <c r="O33" s="9">
        <f t="shared" si="4"/>
        <v>-0.61777324544269518</v>
      </c>
      <c r="P33" s="9">
        <f t="shared" si="5"/>
        <v>7.3626044322608317E-2</v>
      </c>
      <c r="Q33" s="9">
        <f t="shared" si="6"/>
        <v>-4.4739530127211082E-2</v>
      </c>
      <c r="S33" s="9">
        <f t="shared" si="7"/>
        <v>-5.8341016209461138E-2</v>
      </c>
    </row>
    <row r="34" spans="1:19" s="14" customFormat="1" x14ac:dyDescent="0.45">
      <c r="A34" s="12">
        <v>33</v>
      </c>
      <c r="B34" s="12">
        <v>5</v>
      </c>
      <c r="C34" s="26">
        <v>0.4</v>
      </c>
      <c r="D34" s="12">
        <v>11.4</v>
      </c>
      <c r="E34" s="12">
        <v>700</v>
      </c>
      <c r="F34" s="12">
        <v>0.54</v>
      </c>
      <c r="G34" s="12">
        <v>50</v>
      </c>
      <c r="H34" s="12">
        <v>1.04</v>
      </c>
      <c r="I34" s="13"/>
      <c r="J34" s="12">
        <v>33</v>
      </c>
      <c r="K34" s="9">
        <f t="shared" si="0"/>
        <v>2.0965696734438368</v>
      </c>
      <c r="L34" s="9">
        <f t="shared" si="1"/>
        <v>1.3026778945578601</v>
      </c>
      <c r="M34" s="9">
        <f t="shared" si="2"/>
        <v>0.41765875390777063</v>
      </c>
      <c r="N34" s="9">
        <f t="shared" si="3"/>
        <v>-3.3779932628853344</v>
      </c>
      <c r="O34" s="9">
        <f t="shared" si="4"/>
        <v>-0.5994317995591063</v>
      </c>
      <c r="P34" s="9">
        <f t="shared" si="5"/>
        <v>0.12948028484320778</v>
      </c>
      <c r="Q34" s="9">
        <f t="shared" si="6"/>
        <v>1.8625469623773771E-2</v>
      </c>
      <c r="S34" s="9">
        <f t="shared" si="7"/>
        <v>-6.2064930339956418E-3</v>
      </c>
    </row>
    <row r="35" spans="1:19" x14ac:dyDescent="0.45">
      <c r="A35" s="5" t="s">
        <v>12</v>
      </c>
      <c r="B35" s="5">
        <f>AVERAGE(B2:B34)</f>
        <v>2.5</v>
      </c>
      <c r="C35" s="19">
        <f t="shared" ref="C35:H35" si="8">AVERAGE(C2:C34)</f>
        <v>0.33636363636363642</v>
      </c>
      <c r="D35" s="19">
        <f t="shared" si="8"/>
        <v>10.145454545454545</v>
      </c>
      <c r="E35" s="19">
        <f t="shared" si="8"/>
        <v>1299.6969696969697</v>
      </c>
      <c r="F35" s="19">
        <f t="shared" si="8"/>
        <v>1.1936363636363634</v>
      </c>
      <c r="G35" s="19">
        <f t="shared" si="8"/>
        <v>45.363636363636367</v>
      </c>
      <c r="H35" s="19">
        <f t="shared" si="8"/>
        <v>1.0282424242424246</v>
      </c>
      <c r="I35" s="6"/>
      <c r="J35" s="5" t="s">
        <v>12</v>
      </c>
      <c r="K35" s="16">
        <f>IF(AVERAGE(K2:K34)&lt;0.000001,0,AVERAGE(K2:K34))</f>
        <v>0</v>
      </c>
      <c r="L35" s="16">
        <f t="shared" ref="L35:Q35" si="9">IF(AVERAGE(L2:L34)&lt;0.000001,0,AVERAGE(L2:L34))</f>
        <v>0</v>
      </c>
      <c r="M35" s="16">
        <f t="shared" si="9"/>
        <v>0</v>
      </c>
      <c r="N35" s="16">
        <f t="shared" si="9"/>
        <v>0</v>
      </c>
      <c r="O35" s="16">
        <f t="shared" si="9"/>
        <v>0</v>
      </c>
      <c r="P35" s="16">
        <f t="shared" si="9"/>
        <v>0</v>
      </c>
      <c r="Q35" s="16">
        <f t="shared" si="9"/>
        <v>0</v>
      </c>
      <c r="R35" s="7"/>
      <c r="S35" s="17">
        <f>STDEV(S2:S34)</f>
        <v>1.265361124055236</v>
      </c>
    </row>
    <row r="36" spans="1:19" x14ac:dyDescent="0.45">
      <c r="A36" s="5" t="s">
        <v>13</v>
      </c>
      <c r="B36" s="17">
        <f>STDEV(B2:B34)</f>
        <v>1.192424001771182</v>
      </c>
      <c r="C36" s="17">
        <f t="shared" ref="C36:H36" si="10">STDEV(C2:C34)</f>
        <v>4.8850421045919662E-2</v>
      </c>
      <c r="D36" s="17">
        <f t="shared" si="10"/>
        <v>3.0037571170422308</v>
      </c>
      <c r="E36" s="17">
        <f t="shared" si="10"/>
        <v>177.5305404797447</v>
      </c>
      <c r="F36" s="17">
        <f t="shared" si="10"/>
        <v>1.0904265741609396</v>
      </c>
      <c r="G36" s="17">
        <f t="shared" si="10"/>
        <v>35.807487155113755</v>
      </c>
      <c r="H36" s="17">
        <f t="shared" si="10"/>
        <v>0.63126331819133852</v>
      </c>
      <c r="I36" s="18"/>
      <c r="J36" s="17" t="s">
        <v>13</v>
      </c>
      <c r="K36" s="17">
        <f t="shared" ref="K36:Q36" si="11">STDEV(K2:K34)</f>
        <v>1</v>
      </c>
      <c r="L36" s="17">
        <f t="shared" si="11"/>
        <v>1.0000000000000013</v>
      </c>
      <c r="M36" s="17">
        <f t="shared" si="11"/>
        <v>0.999999999999998</v>
      </c>
      <c r="N36" s="17">
        <f t="shared" si="11"/>
        <v>1.0000000000000004</v>
      </c>
      <c r="O36" s="17">
        <f t="shared" si="11"/>
        <v>1.0000000000000004</v>
      </c>
      <c r="P36" s="17">
        <f t="shared" si="11"/>
        <v>1</v>
      </c>
      <c r="Q36" s="17">
        <f t="shared" si="11"/>
        <v>1.0000000000000002</v>
      </c>
    </row>
    <row r="39" spans="1:19" x14ac:dyDescent="0.45">
      <c r="L39" t="s">
        <v>15</v>
      </c>
    </row>
  </sheetData>
  <mergeCells count="4">
    <mergeCell ref="U7:V7"/>
    <mergeCell ref="U12:V12"/>
    <mergeCell ref="U13:V13"/>
    <mergeCell ref="U14:V14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2020-03-13T01:25:02Z</dcterms:created>
  <dcterms:modified xsi:type="dcterms:W3CDTF">2021-08-13T01:30:35Z</dcterms:modified>
</cp:coreProperties>
</file>