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_解答(ダウンロード用)\"/>
    </mc:Choice>
  </mc:AlternateContent>
  <xr:revisionPtr revIDLastSave="0" documentId="13_ncr:1_{487A93B1-4BA4-4B9A-9C5B-7FF883F78234}" xr6:coauthVersionLast="47" xr6:coauthVersionMax="47" xr10:uidLastSave="{00000000-0000-0000-0000-000000000000}"/>
  <bookViews>
    <workbookView xWindow="-108" yWindow="-108" windowWidth="19416" windowHeight="10560" activeTab="1" xr2:uid="{00000000-000D-0000-FFFF-FFFF00000000}"/>
  </bookViews>
  <sheets>
    <sheet name="データ" sheetId="1" r:id="rId1"/>
    <sheet name="解析結果" sheetId="19" r:id="rId2"/>
    <sheet name="相関係数" sheetId="29" r:id="rId3"/>
  </sheets>
  <calcPr calcId="181029"/>
</workbook>
</file>

<file path=xl/calcChain.xml><?xml version="1.0" encoding="utf-8"?>
<calcChain xmlns="http://schemas.openxmlformats.org/spreadsheetml/2006/main">
  <c r="H14" i="19" l="1"/>
  <c r="H13" i="19"/>
  <c r="H12" i="19"/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F49" i="19" l="1"/>
  <c r="F48" i="19"/>
  <c r="F47" i="19"/>
  <c r="F46" i="19"/>
  <c r="F45" i="19"/>
  <c r="F44" i="19"/>
  <c r="F43" i="19"/>
  <c r="F42" i="19"/>
  <c r="F41" i="19"/>
  <c r="F40" i="19"/>
  <c r="F39" i="19"/>
  <c r="F38" i="19"/>
  <c r="F37" i="19"/>
  <c r="F36" i="19"/>
  <c r="F35" i="19"/>
  <c r="F34" i="19"/>
  <c r="F33" i="19"/>
  <c r="F32" i="19"/>
  <c r="F31" i="19"/>
  <c r="F30" i="19"/>
  <c r="F29" i="19"/>
  <c r="E24" i="1" l="1"/>
  <c r="G24" i="1" l="1"/>
  <c r="F24" i="1"/>
  <c r="C24" i="1"/>
  <c r="D24" i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H24" i="1" l="1"/>
  <c r="I24" i="1"/>
</calcChain>
</file>

<file path=xl/sharedStrings.xml><?xml version="1.0" encoding="utf-8"?>
<sst xmlns="http://schemas.openxmlformats.org/spreadsheetml/2006/main" count="58" uniqueCount="51">
  <si>
    <t>№</t>
    <phoneticPr fontId="1"/>
  </si>
  <si>
    <t xml:space="preserve">t </t>
  </si>
  <si>
    <t>平均</t>
    <rPh sb="0" eb="2">
      <t>ヘイキン</t>
    </rPh>
    <phoneticPr fontId="1"/>
  </si>
  <si>
    <r>
      <rPr>
        <sz val="11"/>
        <color theme="1"/>
        <rFont val="ＭＳ ゴシック"/>
        <family val="3"/>
        <charset val="128"/>
      </rPr>
      <t>繊度　　　　　　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1</t>
    </r>
    <rPh sb="0" eb="1">
      <t>セン</t>
    </rPh>
    <rPh sb="1" eb="2">
      <t>ド</t>
    </rPh>
    <phoneticPr fontId="1"/>
  </si>
  <si>
    <r>
      <rPr>
        <sz val="11"/>
        <color theme="1"/>
        <rFont val="ＭＳ ゴシック"/>
        <family val="3"/>
        <charset val="128"/>
      </rPr>
      <t>添加剤量</t>
    </r>
    <r>
      <rPr>
        <sz val="11"/>
        <color theme="1"/>
        <rFont val="Times New Roman"/>
        <family val="1"/>
      </rPr>
      <t xml:space="preserve">       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2</t>
    </r>
    <rPh sb="0" eb="3">
      <t>テンカザイ</t>
    </rPh>
    <rPh sb="3" eb="4">
      <t>リョウ</t>
    </rPh>
    <phoneticPr fontId="1"/>
  </si>
  <si>
    <r>
      <rPr>
        <sz val="11"/>
        <color theme="1"/>
        <rFont val="ＭＳ ゴシック"/>
        <family val="3"/>
        <charset val="128"/>
      </rPr>
      <t xml:space="preserve">紡糸温度          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3</t>
    </r>
    <rPh sb="0" eb="2">
      <t>ボウシ</t>
    </rPh>
    <rPh sb="2" eb="4">
      <t>オンド</t>
    </rPh>
    <phoneticPr fontId="1"/>
  </si>
  <si>
    <r>
      <rPr>
        <sz val="11"/>
        <color theme="1"/>
        <rFont val="ＭＳ ゴシック"/>
        <family val="3"/>
        <charset val="128"/>
      </rPr>
      <t xml:space="preserve">紡糸速度                        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4</t>
    </r>
    <rPh sb="0" eb="2">
      <t>ボウシ</t>
    </rPh>
    <rPh sb="2" eb="4">
      <t>ソクド</t>
    </rPh>
    <phoneticPr fontId="1"/>
  </si>
  <si>
    <r>
      <rPr>
        <sz val="11"/>
        <color theme="1"/>
        <rFont val="ＭＳ ゴシック"/>
        <family val="3"/>
        <charset val="128"/>
      </rPr>
      <t xml:space="preserve">巻き長さ               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5</t>
    </r>
    <rPh sb="0" eb="1">
      <t>マ</t>
    </rPh>
    <rPh sb="2" eb="3">
      <t>チョウ</t>
    </rPh>
    <phoneticPr fontId="1"/>
  </si>
  <si>
    <r>
      <rPr>
        <sz val="11"/>
        <color theme="1"/>
        <rFont val="ＭＳ ゴシック"/>
        <family val="3"/>
        <charset val="128"/>
      </rPr>
      <t>不適合率</t>
    </r>
    <r>
      <rPr>
        <sz val="11"/>
        <color theme="1"/>
        <rFont val="Times New Roman"/>
        <family val="1"/>
      </rPr>
      <t xml:space="preserve">                </t>
    </r>
    <r>
      <rPr>
        <i/>
        <sz val="11"/>
        <color theme="1"/>
        <rFont val="Times New Roman"/>
        <family val="1"/>
      </rPr>
      <t>p</t>
    </r>
    <rPh sb="0" eb="3">
      <t>フテキゴウ</t>
    </rPh>
    <rPh sb="3" eb="4">
      <t>リツ</t>
    </rPh>
    <phoneticPr fontId="1"/>
  </si>
  <si>
    <r>
      <rPr>
        <sz val="11"/>
        <color theme="1"/>
        <rFont val="ＭＳ ゴシック"/>
        <family val="3"/>
        <charset val="128"/>
      </rPr>
      <t>ロジット変換後</t>
    </r>
    <r>
      <rPr>
        <i/>
        <sz val="11"/>
        <color theme="1"/>
        <rFont val="ＭＳ Ｐ明朝"/>
        <family val="1"/>
        <charset val="128"/>
      </rPr>
      <t>　　　　　　　　　</t>
    </r>
    <r>
      <rPr>
        <i/>
        <sz val="11"/>
        <color theme="1"/>
        <rFont val="Times New Roman"/>
        <family val="1"/>
      </rPr>
      <t>y</t>
    </r>
    <rPh sb="4" eb="7">
      <t>ヘンカンゴ</t>
    </rPh>
    <phoneticPr fontId="1"/>
  </si>
  <si>
    <r>
      <rPr>
        <sz val="11"/>
        <color theme="1"/>
        <rFont val="ＭＳ Ｐゴシック"/>
        <family val="2"/>
        <charset val="128"/>
      </rPr>
      <t>概要</t>
    </r>
  </si>
  <si>
    <r>
      <rPr>
        <sz val="11"/>
        <color theme="1"/>
        <rFont val="ＭＳ Ｐゴシック"/>
        <family val="2"/>
        <charset val="128"/>
      </rPr>
      <t>回帰統計</t>
    </r>
  </si>
  <si>
    <r>
      <rPr>
        <sz val="11"/>
        <color theme="1"/>
        <rFont val="ＭＳ Ｐゴシック"/>
        <family val="2"/>
        <charset val="128"/>
      </rPr>
      <t>重相関</t>
    </r>
    <r>
      <rPr>
        <sz val="11"/>
        <color theme="1"/>
        <rFont val="Times New Roman"/>
        <family val="1"/>
      </rPr>
      <t xml:space="preserve"> R</t>
    </r>
  </si>
  <si>
    <r>
      <rPr>
        <sz val="11"/>
        <color theme="1"/>
        <rFont val="ＭＳ Ｐゴシック"/>
        <family val="2"/>
        <charset val="128"/>
      </rPr>
      <t>重決定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</si>
  <si>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Ｐゴシック"/>
        <family val="2"/>
        <charset val="128"/>
      </rPr>
      <t>補正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</si>
  <si>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Ｐゴシック"/>
        <family val="2"/>
        <charset val="128"/>
      </rPr>
      <t>標準誤差</t>
    </r>
  </si>
  <si>
    <r>
      <rPr>
        <sz val="11"/>
        <color theme="1"/>
        <rFont val="ＭＳ Ｐゴシック"/>
        <family val="2"/>
        <charset val="128"/>
      </rPr>
      <t>観測数</t>
    </r>
  </si>
  <si>
    <r>
      <rPr>
        <sz val="11"/>
        <color theme="1"/>
        <rFont val="ＭＳ Ｐゴシック"/>
        <family val="2"/>
        <charset val="128"/>
      </rPr>
      <t>分散分析表</t>
    </r>
  </si>
  <si>
    <r>
      <rPr>
        <sz val="11"/>
        <color theme="1"/>
        <rFont val="ＭＳ Ｐゴシック"/>
        <family val="2"/>
        <charset val="128"/>
      </rPr>
      <t>自由度</t>
    </r>
  </si>
  <si>
    <r>
      <rPr>
        <sz val="11"/>
        <color theme="1"/>
        <rFont val="ＭＳ Ｐゴシック"/>
        <family val="2"/>
        <charset val="128"/>
      </rPr>
      <t>変動</t>
    </r>
  </si>
  <si>
    <r>
      <rPr>
        <sz val="11"/>
        <color theme="1"/>
        <rFont val="ＭＳ Ｐゴシック"/>
        <family val="2"/>
        <charset val="128"/>
      </rPr>
      <t>分散</t>
    </r>
  </si>
  <si>
    <r>
      <rPr>
        <sz val="11"/>
        <color theme="1"/>
        <rFont val="ＭＳ Ｐゴシック"/>
        <family val="2"/>
        <charset val="128"/>
      </rPr>
      <t>有意</t>
    </r>
    <r>
      <rPr>
        <sz val="11"/>
        <color theme="1"/>
        <rFont val="Times New Roman"/>
        <family val="1"/>
      </rPr>
      <t xml:space="preserve"> F</t>
    </r>
  </si>
  <si>
    <r>
      <rPr>
        <sz val="11"/>
        <color theme="1"/>
        <rFont val="ＭＳ Ｐゴシック"/>
        <family val="2"/>
        <charset val="128"/>
      </rPr>
      <t>回帰</t>
    </r>
  </si>
  <si>
    <r>
      <rPr>
        <sz val="11"/>
        <color theme="1"/>
        <rFont val="ＭＳ Ｐゴシック"/>
        <family val="2"/>
        <charset val="128"/>
      </rPr>
      <t>残差</t>
    </r>
  </si>
  <si>
    <r>
      <rPr>
        <sz val="11"/>
        <color theme="1"/>
        <rFont val="ＭＳ Ｐゴシック"/>
        <family val="2"/>
        <charset val="128"/>
      </rPr>
      <t>合計</t>
    </r>
  </si>
  <si>
    <r>
      <rPr>
        <sz val="11"/>
        <color theme="1"/>
        <rFont val="ＭＳ Ｐゴシック"/>
        <family val="2"/>
        <charset val="128"/>
      </rPr>
      <t>係数</t>
    </r>
  </si>
  <si>
    <r>
      <t>P-</t>
    </r>
    <r>
      <rPr>
        <sz val="11"/>
        <color theme="1"/>
        <rFont val="ＭＳ Ｐゴシック"/>
        <family val="2"/>
        <charset val="128"/>
      </rPr>
      <t>値</t>
    </r>
  </si>
  <si>
    <r>
      <rPr>
        <sz val="11"/>
        <color theme="1"/>
        <rFont val="ＭＳ Ｐゴシック"/>
        <family val="2"/>
        <charset val="128"/>
      </rPr>
      <t>下限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</si>
  <si>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Ｐゴシック"/>
        <family val="2"/>
        <charset val="128"/>
      </rPr>
      <t>上限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</si>
  <si>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Ｐゴシック"/>
        <family val="2"/>
        <charset val="128"/>
      </rPr>
      <t>切片</t>
    </r>
  </si>
  <si>
    <r>
      <t xml:space="preserve">X </t>
    </r>
    <r>
      <rPr>
        <sz val="11"/>
        <color theme="1"/>
        <rFont val="ＭＳ Ｐゴシック"/>
        <family val="2"/>
        <charset val="128"/>
      </rPr>
      <t>値</t>
    </r>
    <r>
      <rPr>
        <sz val="11"/>
        <color theme="1"/>
        <rFont val="Times New Roman"/>
        <family val="1"/>
      </rPr>
      <t xml:space="preserve"> 1</t>
    </r>
  </si>
  <si>
    <r>
      <t xml:space="preserve">X </t>
    </r>
    <r>
      <rPr>
        <sz val="11"/>
        <color theme="1"/>
        <rFont val="ＭＳ Ｐゴシック"/>
        <family val="2"/>
        <charset val="128"/>
      </rPr>
      <t>値</t>
    </r>
    <r>
      <rPr>
        <sz val="11"/>
        <color theme="1"/>
        <rFont val="Times New Roman"/>
        <family val="1"/>
      </rPr>
      <t xml:space="preserve"> 2</t>
    </r>
  </si>
  <si>
    <r>
      <t xml:space="preserve">X </t>
    </r>
    <r>
      <rPr>
        <sz val="11"/>
        <color theme="1"/>
        <rFont val="ＭＳ Ｐゴシック"/>
        <family val="2"/>
        <charset val="128"/>
      </rPr>
      <t>値</t>
    </r>
    <r>
      <rPr>
        <sz val="11"/>
        <color theme="1"/>
        <rFont val="Times New Roman"/>
        <family val="1"/>
      </rPr>
      <t xml:space="preserve"> 3</t>
    </r>
  </si>
  <si>
    <r>
      <t xml:space="preserve">X </t>
    </r>
    <r>
      <rPr>
        <sz val="11"/>
        <color theme="1"/>
        <rFont val="ＭＳ Ｐゴシック"/>
        <family val="2"/>
        <charset val="128"/>
      </rPr>
      <t>値</t>
    </r>
    <r>
      <rPr>
        <sz val="11"/>
        <color theme="1"/>
        <rFont val="Times New Roman"/>
        <family val="1"/>
      </rPr>
      <t xml:space="preserve"> 4</t>
    </r>
  </si>
  <si>
    <r>
      <t xml:space="preserve">X </t>
    </r>
    <r>
      <rPr>
        <sz val="11"/>
        <color theme="1"/>
        <rFont val="ＭＳ Ｐゴシック"/>
        <family val="2"/>
        <charset val="128"/>
      </rPr>
      <t>値</t>
    </r>
    <r>
      <rPr>
        <sz val="11"/>
        <color theme="1"/>
        <rFont val="Times New Roman"/>
        <family val="1"/>
      </rPr>
      <t xml:space="preserve"> 5</t>
    </r>
  </si>
  <si>
    <r>
      <rPr>
        <sz val="6"/>
        <color theme="1"/>
        <rFont val="ＭＳ Ｐゴシック"/>
        <family val="2"/>
        <charset val="128"/>
      </rPr>
      <t>観測された分散比</t>
    </r>
  </si>
  <si>
    <t>№</t>
    <phoneticPr fontId="1"/>
  </si>
  <si>
    <t>観測値p</t>
    <phoneticPr fontId="1"/>
  </si>
  <si>
    <t>予測値p</t>
    <phoneticPr fontId="1"/>
  </si>
  <si>
    <t>予測値y</t>
    <phoneticPr fontId="1"/>
  </si>
  <si>
    <r>
      <rPr>
        <sz val="11"/>
        <color theme="1"/>
        <rFont val="ＭＳ Ｐゴシック"/>
        <family val="2"/>
        <charset val="128"/>
      </rPr>
      <t>列</t>
    </r>
    <r>
      <rPr>
        <sz val="11"/>
        <color theme="1"/>
        <rFont val="Times New Roman"/>
        <family val="1"/>
      </rPr>
      <t xml:space="preserve"> 1</t>
    </r>
  </si>
  <si>
    <r>
      <rPr>
        <sz val="11"/>
        <color theme="1"/>
        <rFont val="ＭＳ Ｐゴシック"/>
        <family val="2"/>
        <charset val="128"/>
      </rPr>
      <t>列</t>
    </r>
    <r>
      <rPr>
        <sz val="11"/>
        <color theme="1"/>
        <rFont val="Times New Roman"/>
        <family val="1"/>
      </rPr>
      <t xml:space="preserve"> 2</t>
    </r>
  </si>
  <si>
    <r>
      <rPr>
        <sz val="11"/>
        <color theme="1"/>
        <rFont val="ＭＳ Ｐゴシック"/>
        <family val="2"/>
        <charset val="128"/>
      </rPr>
      <t>列</t>
    </r>
    <r>
      <rPr>
        <sz val="11"/>
        <color theme="1"/>
        <rFont val="Times New Roman"/>
        <family val="1"/>
      </rPr>
      <t xml:space="preserve"> 3</t>
    </r>
  </si>
  <si>
    <r>
      <rPr>
        <sz val="11"/>
        <color theme="1"/>
        <rFont val="ＭＳ Ｐゴシック"/>
        <family val="2"/>
        <charset val="128"/>
      </rPr>
      <t>列</t>
    </r>
    <r>
      <rPr>
        <sz val="11"/>
        <color theme="1"/>
        <rFont val="Times New Roman"/>
        <family val="1"/>
      </rPr>
      <t xml:space="preserve"> 4</t>
    </r>
  </si>
  <si>
    <r>
      <rPr>
        <sz val="11"/>
        <color theme="1"/>
        <rFont val="ＭＳ Ｐゴシック"/>
        <family val="2"/>
        <charset val="128"/>
      </rPr>
      <t>列</t>
    </r>
    <r>
      <rPr>
        <sz val="11"/>
        <color theme="1"/>
        <rFont val="Times New Roman"/>
        <family val="1"/>
      </rPr>
      <t xml:space="preserve"> 5</t>
    </r>
  </si>
  <si>
    <r>
      <rPr>
        <sz val="11"/>
        <color theme="1"/>
        <rFont val="ＭＳ Ｐゴシック"/>
        <family val="2"/>
        <charset val="128"/>
      </rPr>
      <t>残差出力</t>
    </r>
  </si>
  <si>
    <r>
      <rPr>
        <sz val="11"/>
        <color theme="1"/>
        <rFont val="ＭＳ Ｐゴシック"/>
        <family val="2"/>
        <charset val="128"/>
      </rPr>
      <t>観測値</t>
    </r>
  </si>
  <si>
    <r>
      <rPr>
        <sz val="11"/>
        <color theme="1"/>
        <rFont val="ＭＳ Ｐゴシック"/>
        <family val="2"/>
        <charset val="128"/>
      </rPr>
      <t>予測値</t>
    </r>
    <r>
      <rPr>
        <sz val="11"/>
        <color theme="1"/>
        <rFont val="Times New Roman"/>
        <family val="1"/>
      </rPr>
      <t>: Y</t>
    </r>
  </si>
  <si>
    <r>
      <rPr>
        <i/>
        <sz val="9"/>
        <color theme="1"/>
        <rFont val="Times New Roman"/>
        <family val="1"/>
      </rPr>
      <t>F</t>
    </r>
    <r>
      <rPr>
        <sz val="9"/>
        <color theme="1"/>
        <rFont val="Times New Roman"/>
        <family val="1"/>
      </rPr>
      <t>(5,15;0.05)=</t>
    </r>
    <phoneticPr fontId="1"/>
  </si>
  <si>
    <r>
      <rPr>
        <i/>
        <sz val="9"/>
        <color theme="1"/>
        <rFont val="Times New Roman"/>
        <family val="1"/>
      </rPr>
      <t>t</t>
    </r>
    <r>
      <rPr>
        <sz val="9"/>
        <color theme="1"/>
        <rFont val="Times New Roman"/>
        <family val="1"/>
      </rPr>
      <t>(15,0.05)=</t>
    </r>
    <phoneticPr fontId="1"/>
  </si>
  <si>
    <r>
      <rPr>
        <i/>
        <sz val="9"/>
        <color theme="1"/>
        <rFont val="Times New Roman"/>
        <family val="1"/>
      </rPr>
      <t>t</t>
    </r>
    <r>
      <rPr>
        <sz val="9"/>
        <color theme="1"/>
        <rFont val="Times New Roman"/>
        <family val="1"/>
      </rPr>
      <t>(15,0.25)=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</si>
</sst>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0_ "/>
    <numFmt numFmtId="177" formatCode="0.0_ "/>
    <numFmt numFmtId="178" formatCode="0.000_ "/>
    <numFmt numFmtId="179" formatCode="0_ "/>
    <numFmt numFmtId="180" formatCode="0.00000_ "/>
    <numFmt numFmtId="181" formatCode="0.0000_ "/>
    <numFmt numFmtId="182" formatCode="0.0000"/>
    <numFmt numFmtId="183" formatCode="0.000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2"/>
      <color theme="1"/>
      <name val="Times New Roman"/>
      <family val="1"/>
    </font>
    <font>
      <u/>
      <sz val="11"/>
      <color theme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i/>
      <sz val="11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sz val="6"/>
      <color theme="1"/>
      <name val="Times New Roman"/>
      <family val="1"/>
    </font>
    <font>
      <sz val="6"/>
      <color theme="1"/>
      <name val="ＭＳ Ｐゴシック"/>
      <family val="2"/>
      <charset val="128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/>
    </xf>
    <xf numFmtId="180" fontId="2" fillId="0" borderId="1" xfId="0" applyNumberFormat="1" applyFont="1" applyBorder="1">
      <alignment vertical="center"/>
    </xf>
    <xf numFmtId="0" fontId="3" fillId="0" borderId="1" xfId="1" applyFont="1" applyBorder="1" applyAlignment="1" applyProtection="1">
      <alignment horizontal="center" vertical="center" wrapText="1"/>
    </xf>
    <xf numFmtId="177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80" fontId="2" fillId="0" borderId="0" xfId="0" applyNumberFormat="1" applyFont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81" fontId="2" fillId="0" borderId="0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81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178" fontId="2" fillId="0" borderId="2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82" fontId="2" fillId="0" borderId="0" xfId="0" applyNumberFormat="1" applyFont="1" applyFill="1" applyBorder="1" applyAlignment="1">
      <alignment vertical="center"/>
    </xf>
    <xf numFmtId="182" fontId="2" fillId="0" borderId="2" xfId="0" applyNumberFormat="1" applyFont="1" applyFill="1" applyBorder="1" applyAlignment="1">
      <alignment vertical="center"/>
    </xf>
    <xf numFmtId="182" fontId="2" fillId="0" borderId="0" xfId="0" applyNumberFormat="1" applyFont="1" applyFill="1" applyBorder="1" applyAlignment="1">
      <alignment horizontal="center" vertical="center"/>
    </xf>
    <xf numFmtId="183" fontId="2" fillId="0" borderId="5" xfId="0" applyNumberFormat="1" applyFont="1" applyBorder="1" applyAlignment="1">
      <alignment horizontal="left" vertical="center"/>
    </xf>
    <xf numFmtId="183" fontId="2" fillId="0" borderId="7" xfId="0" applyNumberFormat="1" applyFont="1" applyBorder="1" applyAlignment="1">
      <alignment horizontal="left" vertical="center"/>
    </xf>
    <xf numFmtId="0" fontId="11" fillId="0" borderId="4" xfId="0" quotePrefix="1" applyFont="1" applyBorder="1" applyAlignment="1">
      <alignment horizontal="right" vertical="center"/>
    </xf>
    <xf numFmtId="0" fontId="11" fillId="0" borderId="6" xfId="0" quotePrefix="1" applyFont="1" applyBorder="1" applyAlignment="1">
      <alignment horizontal="right" vertical="center"/>
    </xf>
    <xf numFmtId="0" fontId="11" fillId="0" borderId="8" xfId="0" quotePrefix="1" applyFont="1" applyBorder="1" applyAlignment="1">
      <alignment horizontal="right" vertical="center"/>
    </xf>
    <xf numFmtId="183" fontId="2" fillId="0" borderId="9" xfId="0" applyNumberFormat="1" applyFont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1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データ!$C$3:$C$23</c:f>
              <c:numCache>
                <c:formatCode>0.00</c:formatCode>
                <c:ptCount val="21"/>
                <c:pt idx="0">
                  <c:v>2.97</c:v>
                </c:pt>
                <c:pt idx="1">
                  <c:v>2.82</c:v>
                </c:pt>
                <c:pt idx="2">
                  <c:v>2.97</c:v>
                </c:pt>
                <c:pt idx="3">
                  <c:v>3.11</c:v>
                </c:pt>
                <c:pt idx="4">
                  <c:v>2.87</c:v>
                </c:pt>
                <c:pt idx="5">
                  <c:v>2.8</c:v>
                </c:pt>
                <c:pt idx="6">
                  <c:v>2.65</c:v>
                </c:pt>
                <c:pt idx="7">
                  <c:v>2.34</c:v>
                </c:pt>
                <c:pt idx="8">
                  <c:v>2.46</c:v>
                </c:pt>
                <c:pt idx="9">
                  <c:v>2.46</c:v>
                </c:pt>
                <c:pt idx="10">
                  <c:v>2.25</c:v>
                </c:pt>
                <c:pt idx="11">
                  <c:v>2.14</c:v>
                </c:pt>
                <c:pt idx="12">
                  <c:v>2.2400000000000002</c:v>
                </c:pt>
                <c:pt idx="13">
                  <c:v>2.1</c:v>
                </c:pt>
                <c:pt idx="14">
                  <c:v>2.75</c:v>
                </c:pt>
                <c:pt idx="15">
                  <c:v>2.75</c:v>
                </c:pt>
                <c:pt idx="16">
                  <c:v>3.1</c:v>
                </c:pt>
                <c:pt idx="17">
                  <c:v>2.89</c:v>
                </c:pt>
                <c:pt idx="18">
                  <c:v>2.59</c:v>
                </c:pt>
                <c:pt idx="19">
                  <c:v>2.78</c:v>
                </c:pt>
                <c:pt idx="20">
                  <c:v>2.72</c:v>
                </c:pt>
              </c:numCache>
            </c:numRef>
          </c:xVal>
          <c:yVal>
            <c:numRef>
              <c:f>データ!$I$3:$I$23</c:f>
              <c:numCache>
                <c:formatCode>0.00000_ </c:formatCode>
                <c:ptCount val="21"/>
                <c:pt idx="0">
                  <c:v>-4.4230960801710149</c:v>
                </c:pt>
                <c:pt idx="1">
                  <c:v>-5.3019366613462662</c:v>
                </c:pt>
                <c:pt idx="2">
                  <c:v>-4.6077661541793535</c:v>
                </c:pt>
                <c:pt idx="3">
                  <c:v>-5.1301628081612591</c:v>
                </c:pt>
                <c:pt idx="4">
                  <c:v>-5.8152316423108008</c:v>
                </c:pt>
                <c:pt idx="5">
                  <c:v>-5.5210081230039219</c:v>
                </c:pt>
                <c:pt idx="6">
                  <c:v>-5.3979108584776769</c:v>
                </c:pt>
                <c:pt idx="7">
                  <c:v>-4.7014404504388168</c:v>
                </c:pt>
                <c:pt idx="8">
                  <c:v>-5.8956470554309277</c:v>
                </c:pt>
                <c:pt idx="9">
                  <c:v>-5.3488060740091568</c:v>
                </c:pt>
                <c:pt idx="10">
                  <c:v>-5.2875797142915522</c:v>
                </c:pt>
                <c:pt idx="11">
                  <c:v>-4.9226652658610641</c:v>
                </c:pt>
                <c:pt idx="12">
                  <c:v>-5.2394752035771059</c:v>
                </c:pt>
                <c:pt idx="13">
                  <c:v>-4.989750032924869</c:v>
                </c:pt>
                <c:pt idx="14">
                  <c:v>-3.93527728889423</c:v>
                </c:pt>
                <c:pt idx="15">
                  <c:v>-4.9442933185725098</c:v>
                </c:pt>
                <c:pt idx="16">
                  <c:v>-3.9032074775535923</c:v>
                </c:pt>
                <c:pt idx="17">
                  <c:v>-5.3140028526150775</c:v>
                </c:pt>
                <c:pt idx="18">
                  <c:v>-5.0119032125808163</c:v>
                </c:pt>
                <c:pt idx="19">
                  <c:v>-3.7448060841440243</c:v>
                </c:pt>
                <c:pt idx="20">
                  <c:v>-4.362120760413057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9-4A32-8B70-4792E85F5AB5}"/>
            </c:ext>
          </c:extLst>
        </c:ser>
        <c:ser>
          <c:idx val="1"/>
          <c:order val="1"/>
          <c:tx>
            <c:v>予測値: Y</c:v>
          </c:tx>
          <c:spPr>
            <a:ln w="28575">
              <a:noFill/>
            </a:ln>
          </c:spPr>
          <c:xVal>
            <c:numRef>
              <c:f>データ!$C$3:$C$23</c:f>
              <c:numCache>
                <c:formatCode>0.00</c:formatCode>
                <c:ptCount val="21"/>
                <c:pt idx="0">
                  <c:v>2.97</c:v>
                </c:pt>
                <c:pt idx="1">
                  <c:v>2.82</c:v>
                </c:pt>
                <c:pt idx="2">
                  <c:v>2.97</c:v>
                </c:pt>
                <c:pt idx="3">
                  <c:v>3.11</c:v>
                </c:pt>
                <c:pt idx="4">
                  <c:v>2.87</c:v>
                </c:pt>
                <c:pt idx="5">
                  <c:v>2.8</c:v>
                </c:pt>
                <c:pt idx="6">
                  <c:v>2.65</c:v>
                </c:pt>
                <c:pt idx="7">
                  <c:v>2.34</c:v>
                </c:pt>
                <c:pt idx="8">
                  <c:v>2.46</c:v>
                </c:pt>
                <c:pt idx="9">
                  <c:v>2.46</c:v>
                </c:pt>
                <c:pt idx="10">
                  <c:v>2.25</c:v>
                </c:pt>
                <c:pt idx="11">
                  <c:v>2.14</c:v>
                </c:pt>
                <c:pt idx="12">
                  <c:v>2.2400000000000002</c:v>
                </c:pt>
                <c:pt idx="13">
                  <c:v>2.1</c:v>
                </c:pt>
                <c:pt idx="14">
                  <c:v>2.75</c:v>
                </c:pt>
                <c:pt idx="15">
                  <c:v>2.75</c:v>
                </c:pt>
                <c:pt idx="16">
                  <c:v>3.1</c:v>
                </c:pt>
                <c:pt idx="17">
                  <c:v>2.89</c:v>
                </c:pt>
                <c:pt idx="18">
                  <c:v>2.59</c:v>
                </c:pt>
                <c:pt idx="19">
                  <c:v>2.78</c:v>
                </c:pt>
                <c:pt idx="20">
                  <c:v>2.72</c:v>
                </c:pt>
              </c:numCache>
            </c:numRef>
          </c:xVal>
          <c:yVal>
            <c:numRef>
              <c:f>解析結果!$B$29:$B$49</c:f>
              <c:numCache>
                <c:formatCode>General</c:formatCode>
                <c:ptCount val="21"/>
                <c:pt idx="0">
                  <c:v>-4.7897843638323723</c:v>
                </c:pt>
                <c:pt idx="1">
                  <c:v>-5.1068820879232808</c:v>
                </c:pt>
                <c:pt idx="2">
                  <c:v>-4.9142592339159119</c:v>
                </c:pt>
                <c:pt idx="3">
                  <c:v>-5.1625979965523294</c:v>
                </c:pt>
                <c:pt idx="4">
                  <c:v>-5.4177182486284714</c:v>
                </c:pt>
                <c:pt idx="5">
                  <c:v>-5.4188658716739253</c:v>
                </c:pt>
                <c:pt idx="6">
                  <c:v>-5.3570461837554735</c:v>
                </c:pt>
                <c:pt idx="7">
                  <c:v>-4.676851996793526</c:v>
                </c:pt>
                <c:pt idx="8">
                  <c:v>-5.8354063163195535</c:v>
                </c:pt>
                <c:pt idx="9">
                  <c:v>-5.1216453799248161</c:v>
                </c:pt>
                <c:pt idx="10">
                  <c:v>-4.9327110379095576</c:v>
                </c:pt>
                <c:pt idx="11">
                  <c:v>-4.9415424270647614</c:v>
                </c:pt>
                <c:pt idx="12">
                  <c:v>-5.6187545959369611</c:v>
                </c:pt>
                <c:pt idx="13">
                  <c:v>-5.303128743824284</c:v>
                </c:pt>
                <c:pt idx="14">
                  <c:v>-3.7935852021205156</c:v>
                </c:pt>
                <c:pt idx="15">
                  <c:v>-5.2254635968417675</c:v>
                </c:pt>
                <c:pt idx="16">
                  <c:v>-4.1473694993227603</c:v>
                </c:pt>
                <c:pt idx="17">
                  <c:v>-4.8517111037977463</c:v>
                </c:pt>
                <c:pt idx="18">
                  <c:v>-4.833509808283833</c:v>
                </c:pt>
                <c:pt idx="19">
                  <c:v>-3.7176760065533565</c:v>
                </c:pt>
                <c:pt idx="20">
                  <c:v>-4.63157741798189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9-4A32-8B70-4792E85F5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140352"/>
        <c:axId val="143137792"/>
      </c:scatterChart>
      <c:valAx>
        <c:axId val="14314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1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43137792"/>
        <c:crosses val="autoZero"/>
        <c:crossBetween val="midCat"/>
      </c:valAx>
      <c:valAx>
        <c:axId val="143137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0000_ " sourceLinked="1"/>
        <c:majorTickMark val="out"/>
        <c:minorTickMark val="none"/>
        <c:tickLblPos val="nextTo"/>
        <c:crossAx val="1431403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2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データ!$D$3:$D$23</c:f>
              <c:numCache>
                <c:formatCode>General</c:formatCode>
                <c:ptCount val="21"/>
                <c:pt idx="0">
                  <c:v>120</c:v>
                </c:pt>
                <c:pt idx="1">
                  <c:v>121</c:v>
                </c:pt>
                <c:pt idx="2">
                  <c:v>122</c:v>
                </c:pt>
                <c:pt idx="3">
                  <c:v>120</c:v>
                </c:pt>
                <c:pt idx="4">
                  <c:v>125</c:v>
                </c:pt>
                <c:pt idx="5">
                  <c:v>125</c:v>
                </c:pt>
                <c:pt idx="6">
                  <c:v>120</c:v>
                </c:pt>
                <c:pt idx="7">
                  <c:v>125</c:v>
                </c:pt>
                <c:pt idx="8">
                  <c:v>123</c:v>
                </c:pt>
                <c:pt idx="9">
                  <c:v>120</c:v>
                </c:pt>
                <c:pt idx="10">
                  <c:v>121</c:v>
                </c:pt>
                <c:pt idx="11">
                  <c:v>125</c:v>
                </c:pt>
                <c:pt idx="12">
                  <c:v>125</c:v>
                </c:pt>
                <c:pt idx="13">
                  <c:v>125</c:v>
                </c:pt>
                <c:pt idx="14">
                  <c:v>125</c:v>
                </c:pt>
                <c:pt idx="15">
                  <c:v>123</c:v>
                </c:pt>
                <c:pt idx="16">
                  <c:v>122</c:v>
                </c:pt>
                <c:pt idx="17">
                  <c:v>124</c:v>
                </c:pt>
                <c:pt idx="18">
                  <c:v>123</c:v>
                </c:pt>
                <c:pt idx="19">
                  <c:v>125</c:v>
                </c:pt>
                <c:pt idx="20">
                  <c:v>124</c:v>
                </c:pt>
              </c:numCache>
            </c:numRef>
          </c:xVal>
          <c:yVal>
            <c:numRef>
              <c:f>データ!$I$3:$I$23</c:f>
              <c:numCache>
                <c:formatCode>0.00000_ </c:formatCode>
                <c:ptCount val="21"/>
                <c:pt idx="0">
                  <c:v>-4.4230960801710149</c:v>
                </c:pt>
                <c:pt idx="1">
                  <c:v>-5.3019366613462662</c:v>
                </c:pt>
                <c:pt idx="2">
                  <c:v>-4.6077661541793535</c:v>
                </c:pt>
                <c:pt idx="3">
                  <c:v>-5.1301628081612591</c:v>
                </c:pt>
                <c:pt idx="4">
                  <c:v>-5.8152316423108008</c:v>
                </c:pt>
                <c:pt idx="5">
                  <c:v>-5.5210081230039219</c:v>
                </c:pt>
                <c:pt idx="6">
                  <c:v>-5.3979108584776769</c:v>
                </c:pt>
                <c:pt idx="7">
                  <c:v>-4.7014404504388168</c:v>
                </c:pt>
                <c:pt idx="8">
                  <c:v>-5.8956470554309277</c:v>
                </c:pt>
                <c:pt idx="9">
                  <c:v>-5.3488060740091568</c:v>
                </c:pt>
                <c:pt idx="10">
                  <c:v>-5.2875797142915522</c:v>
                </c:pt>
                <c:pt idx="11">
                  <c:v>-4.9226652658610641</c:v>
                </c:pt>
                <c:pt idx="12">
                  <c:v>-5.2394752035771059</c:v>
                </c:pt>
                <c:pt idx="13">
                  <c:v>-4.989750032924869</c:v>
                </c:pt>
                <c:pt idx="14">
                  <c:v>-3.93527728889423</c:v>
                </c:pt>
                <c:pt idx="15">
                  <c:v>-4.9442933185725098</c:v>
                </c:pt>
                <c:pt idx="16">
                  <c:v>-3.9032074775535923</c:v>
                </c:pt>
                <c:pt idx="17">
                  <c:v>-5.3140028526150775</c:v>
                </c:pt>
                <c:pt idx="18">
                  <c:v>-5.0119032125808163</c:v>
                </c:pt>
                <c:pt idx="19">
                  <c:v>-3.7448060841440243</c:v>
                </c:pt>
                <c:pt idx="20">
                  <c:v>-4.362120760413057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89-468D-847D-EA60EABAB12A}"/>
            </c:ext>
          </c:extLst>
        </c:ser>
        <c:ser>
          <c:idx val="1"/>
          <c:order val="1"/>
          <c:tx>
            <c:v>予測値: Y</c:v>
          </c:tx>
          <c:spPr>
            <a:ln w="28575">
              <a:noFill/>
            </a:ln>
          </c:spPr>
          <c:xVal>
            <c:numRef>
              <c:f>データ!$D$3:$D$23</c:f>
              <c:numCache>
                <c:formatCode>General</c:formatCode>
                <c:ptCount val="21"/>
                <c:pt idx="0">
                  <c:v>120</c:v>
                </c:pt>
                <c:pt idx="1">
                  <c:v>121</c:v>
                </c:pt>
                <c:pt idx="2">
                  <c:v>122</c:v>
                </c:pt>
                <c:pt idx="3">
                  <c:v>120</c:v>
                </c:pt>
                <c:pt idx="4">
                  <c:v>125</c:v>
                </c:pt>
                <c:pt idx="5">
                  <c:v>125</c:v>
                </c:pt>
                <c:pt idx="6">
                  <c:v>120</c:v>
                </c:pt>
                <c:pt idx="7">
                  <c:v>125</c:v>
                </c:pt>
                <c:pt idx="8">
                  <c:v>123</c:v>
                </c:pt>
                <c:pt idx="9">
                  <c:v>120</c:v>
                </c:pt>
                <c:pt idx="10">
                  <c:v>121</c:v>
                </c:pt>
                <c:pt idx="11">
                  <c:v>125</c:v>
                </c:pt>
                <c:pt idx="12">
                  <c:v>125</c:v>
                </c:pt>
                <c:pt idx="13">
                  <c:v>125</c:v>
                </c:pt>
                <c:pt idx="14">
                  <c:v>125</c:v>
                </c:pt>
                <c:pt idx="15">
                  <c:v>123</c:v>
                </c:pt>
                <c:pt idx="16">
                  <c:v>122</c:v>
                </c:pt>
                <c:pt idx="17">
                  <c:v>124</c:v>
                </c:pt>
                <c:pt idx="18">
                  <c:v>123</c:v>
                </c:pt>
                <c:pt idx="19">
                  <c:v>125</c:v>
                </c:pt>
                <c:pt idx="20">
                  <c:v>124</c:v>
                </c:pt>
              </c:numCache>
            </c:numRef>
          </c:xVal>
          <c:yVal>
            <c:numRef>
              <c:f>解析結果!$B$29:$B$49</c:f>
              <c:numCache>
                <c:formatCode>General</c:formatCode>
                <c:ptCount val="21"/>
                <c:pt idx="0">
                  <c:v>-4.7897843638323723</c:v>
                </c:pt>
                <c:pt idx="1">
                  <c:v>-5.1068820879232808</c:v>
                </c:pt>
                <c:pt idx="2">
                  <c:v>-4.9142592339159119</c:v>
                </c:pt>
                <c:pt idx="3">
                  <c:v>-5.1625979965523294</c:v>
                </c:pt>
                <c:pt idx="4">
                  <c:v>-5.4177182486284714</c:v>
                </c:pt>
                <c:pt idx="5">
                  <c:v>-5.4188658716739253</c:v>
                </c:pt>
                <c:pt idx="6">
                  <c:v>-5.3570461837554735</c:v>
                </c:pt>
                <c:pt idx="7">
                  <c:v>-4.676851996793526</c:v>
                </c:pt>
                <c:pt idx="8">
                  <c:v>-5.8354063163195535</c:v>
                </c:pt>
                <c:pt idx="9">
                  <c:v>-5.1216453799248161</c:v>
                </c:pt>
                <c:pt idx="10">
                  <c:v>-4.9327110379095576</c:v>
                </c:pt>
                <c:pt idx="11">
                  <c:v>-4.9415424270647614</c:v>
                </c:pt>
                <c:pt idx="12">
                  <c:v>-5.6187545959369611</c:v>
                </c:pt>
                <c:pt idx="13">
                  <c:v>-5.303128743824284</c:v>
                </c:pt>
                <c:pt idx="14">
                  <c:v>-3.7935852021205156</c:v>
                </c:pt>
                <c:pt idx="15">
                  <c:v>-5.2254635968417675</c:v>
                </c:pt>
                <c:pt idx="16">
                  <c:v>-4.1473694993227603</c:v>
                </c:pt>
                <c:pt idx="17">
                  <c:v>-4.8517111037977463</c:v>
                </c:pt>
                <c:pt idx="18">
                  <c:v>-4.833509808283833</c:v>
                </c:pt>
                <c:pt idx="19">
                  <c:v>-3.7176760065533565</c:v>
                </c:pt>
                <c:pt idx="20">
                  <c:v>-4.63157741798189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089-468D-847D-EA60EABAB1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36800"/>
        <c:axId val="19033472"/>
      </c:scatterChart>
      <c:valAx>
        <c:axId val="1903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033472"/>
        <c:crosses val="autoZero"/>
        <c:crossBetween val="midCat"/>
      </c:valAx>
      <c:valAx>
        <c:axId val="19033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0000_ " sourceLinked="1"/>
        <c:majorTickMark val="out"/>
        <c:minorTickMark val="none"/>
        <c:tickLblPos val="nextTo"/>
        <c:crossAx val="190368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3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データ!$E$3:$E$23</c:f>
              <c:numCache>
                <c:formatCode>0_ </c:formatCode>
                <c:ptCount val="21"/>
                <c:pt idx="0">
                  <c:v>1200</c:v>
                </c:pt>
                <c:pt idx="1">
                  <c:v>1150</c:v>
                </c:pt>
                <c:pt idx="2">
                  <c:v>1160</c:v>
                </c:pt>
                <c:pt idx="3">
                  <c:v>1110</c:v>
                </c:pt>
                <c:pt idx="4">
                  <c:v>1090</c:v>
                </c:pt>
                <c:pt idx="5">
                  <c:v>1060</c:v>
                </c:pt>
                <c:pt idx="6">
                  <c:v>1130</c:v>
                </c:pt>
                <c:pt idx="7">
                  <c:v>1160</c:v>
                </c:pt>
                <c:pt idx="8">
                  <c:v>1020</c:v>
                </c:pt>
                <c:pt idx="9">
                  <c:v>1130</c:v>
                </c:pt>
                <c:pt idx="10">
                  <c:v>1160</c:v>
                </c:pt>
                <c:pt idx="11">
                  <c:v>1150</c:v>
                </c:pt>
                <c:pt idx="12" formatCode="General">
                  <c:v>1042</c:v>
                </c:pt>
                <c:pt idx="13" formatCode="General">
                  <c:v>1068</c:v>
                </c:pt>
                <c:pt idx="14" formatCode="General">
                  <c:v>1214</c:v>
                </c:pt>
                <c:pt idx="15" formatCode="General">
                  <c:v>1024</c:v>
                </c:pt>
                <c:pt idx="16" formatCode="General">
                  <c:v>1150</c:v>
                </c:pt>
                <c:pt idx="17" formatCode="General">
                  <c:v>1041</c:v>
                </c:pt>
                <c:pt idx="18" formatCode="General">
                  <c:v>1080</c:v>
                </c:pt>
                <c:pt idx="19" formatCode="General">
                  <c:v>1209</c:v>
                </c:pt>
                <c:pt idx="20" formatCode="General">
                  <c:v>1103</c:v>
                </c:pt>
              </c:numCache>
            </c:numRef>
          </c:xVal>
          <c:yVal>
            <c:numRef>
              <c:f>データ!$I$3:$I$23</c:f>
              <c:numCache>
                <c:formatCode>0.00000_ </c:formatCode>
                <c:ptCount val="21"/>
                <c:pt idx="0">
                  <c:v>-4.4230960801710149</c:v>
                </c:pt>
                <c:pt idx="1">
                  <c:v>-5.3019366613462662</c:v>
                </c:pt>
                <c:pt idx="2">
                  <c:v>-4.6077661541793535</c:v>
                </c:pt>
                <c:pt idx="3">
                  <c:v>-5.1301628081612591</c:v>
                </c:pt>
                <c:pt idx="4">
                  <c:v>-5.8152316423108008</c:v>
                </c:pt>
                <c:pt idx="5">
                  <c:v>-5.5210081230039219</c:v>
                </c:pt>
                <c:pt idx="6">
                  <c:v>-5.3979108584776769</c:v>
                </c:pt>
                <c:pt idx="7">
                  <c:v>-4.7014404504388168</c:v>
                </c:pt>
                <c:pt idx="8">
                  <c:v>-5.8956470554309277</c:v>
                </c:pt>
                <c:pt idx="9">
                  <c:v>-5.3488060740091568</c:v>
                </c:pt>
                <c:pt idx="10">
                  <c:v>-5.2875797142915522</c:v>
                </c:pt>
                <c:pt idx="11">
                  <c:v>-4.9226652658610641</c:v>
                </c:pt>
                <c:pt idx="12">
                  <c:v>-5.2394752035771059</c:v>
                </c:pt>
                <c:pt idx="13">
                  <c:v>-4.989750032924869</c:v>
                </c:pt>
                <c:pt idx="14">
                  <c:v>-3.93527728889423</c:v>
                </c:pt>
                <c:pt idx="15">
                  <c:v>-4.9442933185725098</c:v>
                </c:pt>
                <c:pt idx="16">
                  <c:v>-3.9032074775535923</c:v>
                </c:pt>
                <c:pt idx="17">
                  <c:v>-5.3140028526150775</c:v>
                </c:pt>
                <c:pt idx="18">
                  <c:v>-5.0119032125808163</c:v>
                </c:pt>
                <c:pt idx="19">
                  <c:v>-3.7448060841440243</c:v>
                </c:pt>
                <c:pt idx="20">
                  <c:v>-4.362120760413057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1C-44AB-B978-1E7EA681B6A3}"/>
            </c:ext>
          </c:extLst>
        </c:ser>
        <c:ser>
          <c:idx val="1"/>
          <c:order val="1"/>
          <c:tx>
            <c:v>予測値: Y</c:v>
          </c:tx>
          <c:spPr>
            <a:ln w="28575">
              <a:noFill/>
            </a:ln>
          </c:spPr>
          <c:xVal>
            <c:numRef>
              <c:f>データ!$E$3:$E$23</c:f>
              <c:numCache>
                <c:formatCode>0_ </c:formatCode>
                <c:ptCount val="21"/>
                <c:pt idx="0">
                  <c:v>1200</c:v>
                </c:pt>
                <c:pt idx="1">
                  <c:v>1150</c:v>
                </c:pt>
                <c:pt idx="2">
                  <c:v>1160</c:v>
                </c:pt>
                <c:pt idx="3">
                  <c:v>1110</c:v>
                </c:pt>
                <c:pt idx="4">
                  <c:v>1090</c:v>
                </c:pt>
                <c:pt idx="5">
                  <c:v>1060</c:v>
                </c:pt>
                <c:pt idx="6">
                  <c:v>1130</c:v>
                </c:pt>
                <c:pt idx="7">
                  <c:v>1160</c:v>
                </c:pt>
                <c:pt idx="8">
                  <c:v>1020</c:v>
                </c:pt>
                <c:pt idx="9">
                  <c:v>1130</c:v>
                </c:pt>
                <c:pt idx="10">
                  <c:v>1160</c:v>
                </c:pt>
                <c:pt idx="11">
                  <c:v>1150</c:v>
                </c:pt>
                <c:pt idx="12" formatCode="General">
                  <c:v>1042</c:v>
                </c:pt>
                <c:pt idx="13" formatCode="General">
                  <c:v>1068</c:v>
                </c:pt>
                <c:pt idx="14" formatCode="General">
                  <c:v>1214</c:v>
                </c:pt>
                <c:pt idx="15" formatCode="General">
                  <c:v>1024</c:v>
                </c:pt>
                <c:pt idx="16" formatCode="General">
                  <c:v>1150</c:v>
                </c:pt>
                <c:pt idx="17" formatCode="General">
                  <c:v>1041</c:v>
                </c:pt>
                <c:pt idx="18" formatCode="General">
                  <c:v>1080</c:v>
                </c:pt>
                <c:pt idx="19" formatCode="General">
                  <c:v>1209</c:v>
                </c:pt>
                <c:pt idx="20" formatCode="General">
                  <c:v>1103</c:v>
                </c:pt>
              </c:numCache>
            </c:numRef>
          </c:xVal>
          <c:yVal>
            <c:numRef>
              <c:f>解析結果!$B$29:$B$49</c:f>
              <c:numCache>
                <c:formatCode>General</c:formatCode>
                <c:ptCount val="21"/>
                <c:pt idx="0">
                  <c:v>-4.7897843638323723</c:v>
                </c:pt>
                <c:pt idx="1">
                  <c:v>-5.1068820879232808</c:v>
                </c:pt>
                <c:pt idx="2">
                  <c:v>-4.9142592339159119</c:v>
                </c:pt>
                <c:pt idx="3">
                  <c:v>-5.1625979965523294</c:v>
                </c:pt>
                <c:pt idx="4">
                  <c:v>-5.4177182486284714</c:v>
                </c:pt>
                <c:pt idx="5">
                  <c:v>-5.4188658716739253</c:v>
                </c:pt>
                <c:pt idx="6">
                  <c:v>-5.3570461837554735</c:v>
                </c:pt>
                <c:pt idx="7">
                  <c:v>-4.676851996793526</c:v>
                </c:pt>
                <c:pt idx="8">
                  <c:v>-5.8354063163195535</c:v>
                </c:pt>
                <c:pt idx="9">
                  <c:v>-5.1216453799248161</c:v>
                </c:pt>
                <c:pt idx="10">
                  <c:v>-4.9327110379095576</c:v>
                </c:pt>
                <c:pt idx="11">
                  <c:v>-4.9415424270647614</c:v>
                </c:pt>
                <c:pt idx="12">
                  <c:v>-5.6187545959369611</c:v>
                </c:pt>
                <c:pt idx="13">
                  <c:v>-5.303128743824284</c:v>
                </c:pt>
                <c:pt idx="14">
                  <c:v>-3.7935852021205156</c:v>
                </c:pt>
                <c:pt idx="15">
                  <c:v>-5.2254635968417675</c:v>
                </c:pt>
                <c:pt idx="16">
                  <c:v>-4.1473694993227603</c:v>
                </c:pt>
                <c:pt idx="17">
                  <c:v>-4.8517111037977463</c:v>
                </c:pt>
                <c:pt idx="18">
                  <c:v>-4.833509808283833</c:v>
                </c:pt>
                <c:pt idx="19">
                  <c:v>-3.7176760065533565</c:v>
                </c:pt>
                <c:pt idx="20">
                  <c:v>-4.63157741798189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1C-44AB-B978-1E7EA681B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026432"/>
        <c:axId val="143023104"/>
      </c:scatterChart>
      <c:valAx>
        <c:axId val="14302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3</a:t>
                </a:r>
              </a:p>
            </c:rich>
          </c:tx>
          <c:overlay val="0"/>
        </c:title>
        <c:numFmt formatCode="0_ " sourceLinked="1"/>
        <c:majorTickMark val="out"/>
        <c:minorTickMark val="none"/>
        <c:tickLblPos val="nextTo"/>
        <c:crossAx val="143023104"/>
        <c:crosses val="autoZero"/>
        <c:crossBetween val="midCat"/>
      </c:valAx>
      <c:valAx>
        <c:axId val="143023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0000_ " sourceLinked="1"/>
        <c:majorTickMark val="out"/>
        <c:minorTickMark val="none"/>
        <c:tickLblPos val="nextTo"/>
        <c:crossAx val="1430264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4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データ!$F$3:$F$23</c:f>
              <c:numCache>
                <c:formatCode>General</c:formatCode>
                <c:ptCount val="21"/>
                <c:pt idx="0">
                  <c:v>592</c:v>
                </c:pt>
                <c:pt idx="1">
                  <c:v>591</c:v>
                </c:pt>
                <c:pt idx="2">
                  <c:v>599</c:v>
                </c:pt>
                <c:pt idx="3">
                  <c:v>615</c:v>
                </c:pt>
                <c:pt idx="4">
                  <c:v>586</c:v>
                </c:pt>
                <c:pt idx="5">
                  <c:v>603</c:v>
                </c:pt>
                <c:pt idx="6">
                  <c:v>589</c:v>
                </c:pt>
                <c:pt idx="7">
                  <c:v>607</c:v>
                </c:pt>
                <c:pt idx="8">
                  <c:v>600</c:v>
                </c:pt>
                <c:pt idx="9">
                  <c:v>609</c:v>
                </c:pt>
                <c:pt idx="10">
                  <c:v>602</c:v>
                </c:pt>
                <c:pt idx="11">
                  <c:v>590</c:v>
                </c:pt>
                <c:pt idx="12">
                  <c:v>596</c:v>
                </c:pt>
                <c:pt idx="13">
                  <c:v>609</c:v>
                </c:pt>
                <c:pt idx="14">
                  <c:v>591</c:v>
                </c:pt>
                <c:pt idx="15">
                  <c:v>593</c:v>
                </c:pt>
                <c:pt idx="16">
                  <c:v>615</c:v>
                </c:pt>
                <c:pt idx="17">
                  <c:v>611</c:v>
                </c:pt>
                <c:pt idx="18">
                  <c:v>592</c:v>
                </c:pt>
                <c:pt idx="19">
                  <c:v>602</c:v>
                </c:pt>
                <c:pt idx="20">
                  <c:v>592</c:v>
                </c:pt>
              </c:numCache>
            </c:numRef>
          </c:xVal>
          <c:yVal>
            <c:numRef>
              <c:f>データ!$I$3:$I$23</c:f>
              <c:numCache>
                <c:formatCode>0.00000_ </c:formatCode>
                <c:ptCount val="21"/>
                <c:pt idx="0">
                  <c:v>-4.4230960801710149</c:v>
                </c:pt>
                <c:pt idx="1">
                  <c:v>-5.3019366613462662</c:v>
                </c:pt>
                <c:pt idx="2">
                  <c:v>-4.6077661541793535</c:v>
                </c:pt>
                <c:pt idx="3">
                  <c:v>-5.1301628081612591</c:v>
                </c:pt>
                <c:pt idx="4">
                  <c:v>-5.8152316423108008</c:v>
                </c:pt>
                <c:pt idx="5">
                  <c:v>-5.5210081230039219</c:v>
                </c:pt>
                <c:pt idx="6">
                  <c:v>-5.3979108584776769</c:v>
                </c:pt>
                <c:pt idx="7">
                  <c:v>-4.7014404504388168</c:v>
                </c:pt>
                <c:pt idx="8">
                  <c:v>-5.8956470554309277</c:v>
                </c:pt>
                <c:pt idx="9">
                  <c:v>-5.3488060740091568</c:v>
                </c:pt>
                <c:pt idx="10">
                  <c:v>-5.2875797142915522</c:v>
                </c:pt>
                <c:pt idx="11">
                  <c:v>-4.9226652658610641</c:v>
                </c:pt>
                <c:pt idx="12">
                  <c:v>-5.2394752035771059</c:v>
                </c:pt>
                <c:pt idx="13">
                  <c:v>-4.989750032924869</c:v>
                </c:pt>
                <c:pt idx="14">
                  <c:v>-3.93527728889423</c:v>
                </c:pt>
                <c:pt idx="15">
                  <c:v>-4.9442933185725098</c:v>
                </c:pt>
                <c:pt idx="16">
                  <c:v>-3.9032074775535923</c:v>
                </c:pt>
                <c:pt idx="17">
                  <c:v>-5.3140028526150775</c:v>
                </c:pt>
                <c:pt idx="18">
                  <c:v>-5.0119032125808163</c:v>
                </c:pt>
                <c:pt idx="19">
                  <c:v>-3.7448060841440243</c:v>
                </c:pt>
                <c:pt idx="20">
                  <c:v>-4.362120760413057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3C-4319-A9D3-9B430C1FB949}"/>
            </c:ext>
          </c:extLst>
        </c:ser>
        <c:ser>
          <c:idx val="1"/>
          <c:order val="1"/>
          <c:tx>
            <c:v>予測値: Y</c:v>
          </c:tx>
          <c:spPr>
            <a:ln w="28575">
              <a:noFill/>
            </a:ln>
          </c:spPr>
          <c:xVal>
            <c:numRef>
              <c:f>データ!$F$3:$F$23</c:f>
              <c:numCache>
                <c:formatCode>General</c:formatCode>
                <c:ptCount val="21"/>
                <c:pt idx="0">
                  <c:v>592</c:v>
                </c:pt>
                <c:pt idx="1">
                  <c:v>591</c:v>
                </c:pt>
                <c:pt idx="2">
                  <c:v>599</c:v>
                </c:pt>
                <c:pt idx="3">
                  <c:v>615</c:v>
                </c:pt>
                <c:pt idx="4">
                  <c:v>586</c:v>
                </c:pt>
                <c:pt idx="5">
                  <c:v>603</c:v>
                </c:pt>
                <c:pt idx="6">
                  <c:v>589</c:v>
                </c:pt>
                <c:pt idx="7">
                  <c:v>607</c:v>
                </c:pt>
                <c:pt idx="8">
                  <c:v>600</c:v>
                </c:pt>
                <c:pt idx="9">
                  <c:v>609</c:v>
                </c:pt>
                <c:pt idx="10">
                  <c:v>602</c:v>
                </c:pt>
                <c:pt idx="11">
                  <c:v>590</c:v>
                </c:pt>
                <c:pt idx="12">
                  <c:v>596</c:v>
                </c:pt>
                <c:pt idx="13">
                  <c:v>609</c:v>
                </c:pt>
                <c:pt idx="14">
                  <c:v>591</c:v>
                </c:pt>
                <c:pt idx="15">
                  <c:v>593</c:v>
                </c:pt>
                <c:pt idx="16">
                  <c:v>615</c:v>
                </c:pt>
                <c:pt idx="17">
                  <c:v>611</c:v>
                </c:pt>
                <c:pt idx="18">
                  <c:v>592</c:v>
                </c:pt>
                <c:pt idx="19">
                  <c:v>602</c:v>
                </c:pt>
                <c:pt idx="20">
                  <c:v>592</c:v>
                </c:pt>
              </c:numCache>
            </c:numRef>
          </c:xVal>
          <c:yVal>
            <c:numRef>
              <c:f>解析結果!$B$29:$B$49</c:f>
              <c:numCache>
                <c:formatCode>General</c:formatCode>
                <c:ptCount val="21"/>
                <c:pt idx="0">
                  <c:v>-4.7897843638323723</c:v>
                </c:pt>
                <c:pt idx="1">
                  <c:v>-5.1068820879232808</c:v>
                </c:pt>
                <c:pt idx="2">
                  <c:v>-4.9142592339159119</c:v>
                </c:pt>
                <c:pt idx="3">
                  <c:v>-5.1625979965523294</c:v>
                </c:pt>
                <c:pt idx="4">
                  <c:v>-5.4177182486284714</c:v>
                </c:pt>
                <c:pt idx="5">
                  <c:v>-5.4188658716739253</c:v>
                </c:pt>
                <c:pt idx="6">
                  <c:v>-5.3570461837554735</c:v>
                </c:pt>
                <c:pt idx="7">
                  <c:v>-4.676851996793526</c:v>
                </c:pt>
                <c:pt idx="8">
                  <c:v>-5.8354063163195535</c:v>
                </c:pt>
                <c:pt idx="9">
                  <c:v>-5.1216453799248161</c:v>
                </c:pt>
                <c:pt idx="10">
                  <c:v>-4.9327110379095576</c:v>
                </c:pt>
                <c:pt idx="11">
                  <c:v>-4.9415424270647614</c:v>
                </c:pt>
                <c:pt idx="12">
                  <c:v>-5.6187545959369611</c:v>
                </c:pt>
                <c:pt idx="13">
                  <c:v>-5.303128743824284</c:v>
                </c:pt>
                <c:pt idx="14">
                  <c:v>-3.7935852021205156</c:v>
                </c:pt>
                <c:pt idx="15">
                  <c:v>-5.2254635968417675</c:v>
                </c:pt>
                <c:pt idx="16">
                  <c:v>-4.1473694993227603</c:v>
                </c:pt>
                <c:pt idx="17">
                  <c:v>-4.8517111037977463</c:v>
                </c:pt>
                <c:pt idx="18">
                  <c:v>-4.833509808283833</c:v>
                </c:pt>
                <c:pt idx="19">
                  <c:v>-3.7176760065533565</c:v>
                </c:pt>
                <c:pt idx="20">
                  <c:v>-4.63157741798189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3C-4319-A9D3-9B430C1FB9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488896"/>
        <c:axId val="143481472"/>
      </c:scatterChart>
      <c:valAx>
        <c:axId val="143488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4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481472"/>
        <c:crosses val="autoZero"/>
        <c:crossBetween val="midCat"/>
      </c:valAx>
      <c:valAx>
        <c:axId val="143481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0000_ " sourceLinked="1"/>
        <c:majorTickMark val="out"/>
        <c:minorTickMark val="none"/>
        <c:tickLblPos val="nextTo"/>
        <c:crossAx val="143488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5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データ!$G$3:$G$23</c:f>
              <c:numCache>
                <c:formatCode>General</c:formatCode>
                <c:ptCount val="21"/>
                <c:pt idx="0">
                  <c:v>2034</c:v>
                </c:pt>
                <c:pt idx="1">
                  <c:v>2035</c:v>
                </c:pt>
                <c:pt idx="2">
                  <c:v>2061</c:v>
                </c:pt>
                <c:pt idx="3">
                  <c:v>2005</c:v>
                </c:pt>
                <c:pt idx="4">
                  <c:v>2080</c:v>
                </c:pt>
                <c:pt idx="5">
                  <c:v>2042</c:v>
                </c:pt>
                <c:pt idx="6">
                  <c:v>2090</c:v>
                </c:pt>
                <c:pt idx="7">
                  <c:v>2079</c:v>
                </c:pt>
                <c:pt idx="8">
                  <c:v>2040</c:v>
                </c:pt>
                <c:pt idx="9">
                  <c:v>2072</c:v>
                </c:pt>
                <c:pt idx="10">
                  <c:v>2075</c:v>
                </c:pt>
                <c:pt idx="11">
                  <c:v>2090</c:v>
                </c:pt>
                <c:pt idx="12">
                  <c:v>2042</c:v>
                </c:pt>
                <c:pt idx="13">
                  <c:v>2067</c:v>
                </c:pt>
                <c:pt idx="14">
                  <c:v>1034</c:v>
                </c:pt>
                <c:pt idx="15">
                  <c:v>1020</c:v>
                </c:pt>
                <c:pt idx="16">
                  <c:v>1040</c:v>
                </c:pt>
                <c:pt idx="17">
                  <c:v>1015</c:v>
                </c:pt>
                <c:pt idx="18">
                  <c:v>1020</c:v>
                </c:pt>
                <c:pt idx="19">
                  <c:v>1049</c:v>
                </c:pt>
                <c:pt idx="20">
                  <c:v>1039</c:v>
                </c:pt>
              </c:numCache>
            </c:numRef>
          </c:xVal>
          <c:yVal>
            <c:numRef>
              <c:f>データ!$I$3:$I$23</c:f>
              <c:numCache>
                <c:formatCode>0.00000_ </c:formatCode>
                <c:ptCount val="21"/>
                <c:pt idx="0">
                  <c:v>-4.4230960801710149</c:v>
                </c:pt>
                <c:pt idx="1">
                  <c:v>-5.3019366613462662</c:v>
                </c:pt>
                <c:pt idx="2">
                  <c:v>-4.6077661541793535</c:v>
                </c:pt>
                <c:pt idx="3">
                  <c:v>-5.1301628081612591</c:v>
                </c:pt>
                <c:pt idx="4">
                  <c:v>-5.8152316423108008</c:v>
                </c:pt>
                <c:pt idx="5">
                  <c:v>-5.5210081230039219</c:v>
                </c:pt>
                <c:pt idx="6">
                  <c:v>-5.3979108584776769</c:v>
                </c:pt>
                <c:pt idx="7">
                  <c:v>-4.7014404504388168</c:v>
                </c:pt>
                <c:pt idx="8">
                  <c:v>-5.8956470554309277</c:v>
                </c:pt>
                <c:pt idx="9">
                  <c:v>-5.3488060740091568</c:v>
                </c:pt>
                <c:pt idx="10">
                  <c:v>-5.2875797142915522</c:v>
                </c:pt>
                <c:pt idx="11">
                  <c:v>-4.9226652658610641</c:v>
                </c:pt>
                <c:pt idx="12">
                  <c:v>-5.2394752035771059</c:v>
                </c:pt>
                <c:pt idx="13">
                  <c:v>-4.989750032924869</c:v>
                </c:pt>
                <c:pt idx="14">
                  <c:v>-3.93527728889423</c:v>
                </c:pt>
                <c:pt idx="15">
                  <c:v>-4.9442933185725098</c:v>
                </c:pt>
                <c:pt idx="16">
                  <c:v>-3.9032074775535923</c:v>
                </c:pt>
                <c:pt idx="17">
                  <c:v>-5.3140028526150775</c:v>
                </c:pt>
                <c:pt idx="18">
                  <c:v>-5.0119032125808163</c:v>
                </c:pt>
                <c:pt idx="19">
                  <c:v>-3.7448060841440243</c:v>
                </c:pt>
                <c:pt idx="20">
                  <c:v>-4.362120760413057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FD-4D9D-81DD-26EA9523EC52}"/>
            </c:ext>
          </c:extLst>
        </c:ser>
        <c:ser>
          <c:idx val="1"/>
          <c:order val="1"/>
          <c:tx>
            <c:v>予測値: Y</c:v>
          </c:tx>
          <c:spPr>
            <a:ln w="28575">
              <a:noFill/>
            </a:ln>
          </c:spPr>
          <c:xVal>
            <c:numRef>
              <c:f>データ!$G$3:$G$23</c:f>
              <c:numCache>
                <c:formatCode>General</c:formatCode>
                <c:ptCount val="21"/>
                <c:pt idx="0">
                  <c:v>2034</c:v>
                </c:pt>
                <c:pt idx="1">
                  <c:v>2035</c:v>
                </c:pt>
                <c:pt idx="2">
                  <c:v>2061</c:v>
                </c:pt>
                <c:pt idx="3">
                  <c:v>2005</c:v>
                </c:pt>
                <c:pt idx="4">
                  <c:v>2080</c:v>
                </c:pt>
                <c:pt idx="5">
                  <c:v>2042</c:v>
                </c:pt>
                <c:pt idx="6">
                  <c:v>2090</c:v>
                </c:pt>
                <c:pt idx="7">
                  <c:v>2079</c:v>
                </c:pt>
                <c:pt idx="8">
                  <c:v>2040</c:v>
                </c:pt>
                <c:pt idx="9">
                  <c:v>2072</c:v>
                </c:pt>
                <c:pt idx="10">
                  <c:v>2075</c:v>
                </c:pt>
                <c:pt idx="11">
                  <c:v>2090</c:v>
                </c:pt>
                <c:pt idx="12">
                  <c:v>2042</c:v>
                </c:pt>
                <c:pt idx="13">
                  <c:v>2067</c:v>
                </c:pt>
                <c:pt idx="14">
                  <c:v>1034</c:v>
                </c:pt>
                <c:pt idx="15">
                  <c:v>1020</c:v>
                </c:pt>
                <c:pt idx="16">
                  <c:v>1040</c:v>
                </c:pt>
                <c:pt idx="17">
                  <c:v>1015</c:v>
                </c:pt>
                <c:pt idx="18">
                  <c:v>1020</c:v>
                </c:pt>
                <c:pt idx="19">
                  <c:v>1049</c:v>
                </c:pt>
                <c:pt idx="20">
                  <c:v>1039</c:v>
                </c:pt>
              </c:numCache>
            </c:numRef>
          </c:xVal>
          <c:yVal>
            <c:numRef>
              <c:f>解析結果!$B$29:$B$49</c:f>
              <c:numCache>
                <c:formatCode>General</c:formatCode>
                <c:ptCount val="21"/>
                <c:pt idx="0">
                  <c:v>-4.7897843638323723</c:v>
                </c:pt>
                <c:pt idx="1">
                  <c:v>-5.1068820879232808</c:v>
                </c:pt>
                <c:pt idx="2">
                  <c:v>-4.9142592339159119</c:v>
                </c:pt>
                <c:pt idx="3">
                  <c:v>-5.1625979965523294</c:v>
                </c:pt>
                <c:pt idx="4">
                  <c:v>-5.4177182486284714</c:v>
                </c:pt>
                <c:pt idx="5">
                  <c:v>-5.4188658716739253</c:v>
                </c:pt>
                <c:pt idx="6">
                  <c:v>-5.3570461837554735</c:v>
                </c:pt>
                <c:pt idx="7">
                  <c:v>-4.676851996793526</c:v>
                </c:pt>
                <c:pt idx="8">
                  <c:v>-5.8354063163195535</c:v>
                </c:pt>
                <c:pt idx="9">
                  <c:v>-5.1216453799248161</c:v>
                </c:pt>
                <c:pt idx="10">
                  <c:v>-4.9327110379095576</c:v>
                </c:pt>
                <c:pt idx="11">
                  <c:v>-4.9415424270647614</c:v>
                </c:pt>
                <c:pt idx="12">
                  <c:v>-5.6187545959369611</c:v>
                </c:pt>
                <c:pt idx="13">
                  <c:v>-5.303128743824284</c:v>
                </c:pt>
                <c:pt idx="14">
                  <c:v>-3.7935852021205156</c:v>
                </c:pt>
                <c:pt idx="15">
                  <c:v>-5.2254635968417675</c:v>
                </c:pt>
                <c:pt idx="16">
                  <c:v>-4.1473694993227603</c:v>
                </c:pt>
                <c:pt idx="17">
                  <c:v>-4.8517111037977463</c:v>
                </c:pt>
                <c:pt idx="18">
                  <c:v>-4.833509808283833</c:v>
                </c:pt>
                <c:pt idx="19">
                  <c:v>-3.7176760065533565</c:v>
                </c:pt>
                <c:pt idx="20">
                  <c:v>-4.63157741798189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FD-4D9D-81DD-26EA9523EC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638912"/>
        <c:axId val="145635584"/>
      </c:scatterChart>
      <c:valAx>
        <c:axId val="14563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5635584"/>
        <c:crosses val="autoZero"/>
        <c:crossBetween val="midCat"/>
      </c:valAx>
      <c:valAx>
        <c:axId val="14563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0000_ " sourceLinked="1"/>
        <c:majorTickMark val="out"/>
        <c:minorTickMark val="none"/>
        <c:tickLblPos val="nextTo"/>
        <c:crossAx val="1456389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54981268367098"/>
          <c:y val="4.6770924467774859E-2"/>
          <c:w val="0.66460730870179685"/>
          <c:h val="0.7029899387576552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</c:marker>
          <c:xVal>
            <c:numRef>
              <c:f>解析結果!$F$29:$F$49</c:f>
              <c:numCache>
                <c:formatCode>General</c:formatCode>
                <c:ptCount val="21"/>
                <c:pt idx="0">
                  <c:v>8.2456932859049422E-3</c:v>
                </c:pt>
                <c:pt idx="1">
                  <c:v>6.0184907158257923E-3</c:v>
                </c:pt>
                <c:pt idx="2">
                  <c:v>7.2876541653974598E-3</c:v>
                </c:pt>
                <c:pt idx="3">
                  <c:v>5.6941926155458841E-3</c:v>
                </c:pt>
                <c:pt idx="4">
                  <c:v>4.4176575349429564E-3</c:v>
                </c:pt>
                <c:pt idx="5">
                  <c:v>4.4126129956074348E-3</c:v>
                </c:pt>
                <c:pt idx="6">
                  <c:v>4.6926871097264034E-3</c:v>
                </c:pt>
                <c:pt idx="7">
                  <c:v>9.2224254492792191E-3</c:v>
                </c:pt>
                <c:pt idx="8">
                  <c:v>2.9137210871730181E-3</c:v>
                </c:pt>
                <c:pt idx="9">
                  <c:v>5.9308137418528292E-3</c:v>
                </c:pt>
                <c:pt idx="10">
                  <c:v>7.1553701767234513E-3</c:v>
                </c:pt>
                <c:pt idx="11">
                  <c:v>7.0929027748235889E-3</c:v>
                </c:pt>
                <c:pt idx="12">
                  <c:v>3.616034901640584E-3</c:v>
                </c:pt>
                <c:pt idx="13">
                  <c:v>4.9513629080333143E-3</c:v>
                </c:pt>
                <c:pt idx="14">
                  <c:v>2.2018985428268498E-2</c:v>
                </c:pt>
                <c:pt idx="15">
                  <c:v>5.3490994787207926E-3</c:v>
                </c:pt>
                <c:pt idx="16">
                  <c:v>1.555999898146818E-2</c:v>
                </c:pt>
                <c:pt idx="17">
                  <c:v>7.7543933005487205E-3</c:v>
                </c:pt>
                <c:pt idx="18">
                  <c:v>7.8957009957350867E-3</c:v>
                </c:pt>
                <c:pt idx="19">
                  <c:v>2.3714323631724692E-2</c:v>
                </c:pt>
                <c:pt idx="20">
                  <c:v>9.6454432252216036E-3</c:v>
                </c:pt>
              </c:numCache>
            </c:numRef>
          </c:xVal>
          <c:yVal>
            <c:numRef>
              <c:f>解析結果!$E$29:$E$49</c:f>
              <c:numCache>
                <c:formatCode>0.00000_ </c:formatCode>
                <c:ptCount val="21"/>
                <c:pt idx="0">
                  <c:v>1.1854808451671207E-2</c:v>
                </c:pt>
                <c:pt idx="1">
                  <c:v>4.9572395832688191E-3</c:v>
                </c:pt>
                <c:pt idx="2">
                  <c:v>9.8755742757405413E-3</c:v>
                </c:pt>
                <c:pt idx="3">
                  <c:v>5.8808087912243503E-3</c:v>
                </c:pt>
                <c:pt idx="4">
                  <c:v>2.9729249024737013E-3</c:v>
                </c:pt>
                <c:pt idx="5">
                  <c:v>3.9858609250972071E-3</c:v>
                </c:pt>
                <c:pt idx="6">
                  <c:v>4.5056339635123656E-3</c:v>
                </c:pt>
                <c:pt idx="7">
                  <c:v>9.0004415596968337E-3</c:v>
                </c:pt>
                <c:pt idx="8">
                  <c:v>2.7438460560014165E-3</c:v>
                </c:pt>
                <c:pt idx="9">
                  <c:v>4.731331412164059E-3</c:v>
                </c:pt>
                <c:pt idx="10">
                  <c:v>5.0285632927485596E-3</c:v>
                </c:pt>
                <c:pt idx="11">
                  <c:v>7.2270915474098906E-3</c:v>
                </c:pt>
                <c:pt idx="12">
                  <c:v>5.2750652443409908E-3</c:v>
                </c:pt>
                <c:pt idx="13">
                  <c:v>6.7613389884691099E-3</c:v>
                </c:pt>
                <c:pt idx="14">
                  <c:v>1.9165775645702134E-2</c:v>
                </c:pt>
                <c:pt idx="15">
                  <c:v>7.0735556098364743E-3</c:v>
                </c:pt>
                <c:pt idx="16">
                  <c:v>1.9778026952002727E-2</c:v>
                </c:pt>
                <c:pt idx="17">
                  <c:v>4.8980752227357673E-3</c:v>
                </c:pt>
                <c:pt idx="18">
                  <c:v>6.6141805689535231E-3</c:v>
                </c:pt>
                <c:pt idx="19">
                  <c:v>2.3094259603495766E-2</c:v>
                </c:pt>
                <c:pt idx="20">
                  <c:v>1.2590767604474582E-2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69-4D55-8D4C-AA0D4682D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866112"/>
        <c:axId val="145861248"/>
      </c:scatterChart>
      <c:valAx>
        <c:axId val="145866112"/>
        <c:scaling>
          <c:orientation val="minMax"/>
        </c:scaling>
        <c:delete val="0"/>
        <c:axPos val="b"/>
        <c:numFmt formatCode="#,##0.00_);\(#,##0.00\)" sourceLinked="0"/>
        <c:majorTickMark val="out"/>
        <c:minorTickMark val="none"/>
        <c:tickLblPos val="nextTo"/>
        <c:crossAx val="145861248"/>
        <c:crosses val="autoZero"/>
        <c:crossBetween val="midCat"/>
      </c:valAx>
      <c:valAx>
        <c:axId val="145861248"/>
        <c:scaling>
          <c:orientation val="minMax"/>
          <c:max val="3.0000000000000002E-2"/>
        </c:scaling>
        <c:delete val="0"/>
        <c:axPos val="l"/>
        <c:majorGridlines/>
        <c:numFmt formatCode="#,##0.00_);\(#,##0.00\)" sourceLinked="0"/>
        <c:majorTickMark val="out"/>
        <c:minorTickMark val="none"/>
        <c:tickLblPos val="nextTo"/>
        <c:crossAx val="145866112"/>
        <c:crosses val="autoZero"/>
        <c:crossBetween val="midCat"/>
        <c:majorUnit val="1.0000000000000002E-2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198120</xdr:colOff>
      <xdr:row>0</xdr:row>
      <xdr:rowOff>22860</xdr:rowOff>
    </xdr:from>
    <xdr:to>
      <xdr:col>15</xdr:col>
      <xdr:colOff>198120</xdr:colOff>
      <xdr:row>10</xdr:row>
      <xdr:rowOff>22860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</xdr:row>
      <xdr:rowOff>1</xdr:rowOff>
    </xdr:from>
    <xdr:to>
      <xdr:col>16</xdr:col>
      <xdr:colOff>0</xdr:colOff>
      <xdr:row>12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4</xdr:row>
      <xdr:rowOff>1</xdr:rowOff>
    </xdr:from>
    <xdr:to>
      <xdr:col>17</xdr:col>
      <xdr:colOff>0</xdr:colOff>
      <xdr:row>14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6</xdr:row>
      <xdr:rowOff>1</xdr:rowOff>
    </xdr:from>
    <xdr:to>
      <xdr:col>18</xdr:col>
      <xdr:colOff>0</xdr:colOff>
      <xdr:row>16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19</xdr:col>
      <xdr:colOff>0</xdr:colOff>
      <xdr:row>18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289560</xdr:colOff>
      <xdr:row>28</xdr:row>
      <xdr:rowOff>15240</xdr:rowOff>
    </xdr:from>
    <xdr:to>
      <xdr:col>15</xdr:col>
      <xdr:colOff>7620</xdr:colOff>
      <xdr:row>43</xdr:row>
      <xdr:rowOff>129540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464820</xdr:colOff>
      <xdr:row>28</xdr:row>
      <xdr:rowOff>144780</xdr:rowOff>
    </xdr:from>
    <xdr:to>
      <xdr:col>14</xdr:col>
      <xdr:colOff>304800</xdr:colOff>
      <xdr:row>39</xdr:row>
      <xdr:rowOff>137160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CxnSpPr/>
      </xdr:nvCxnSpPr>
      <xdr:spPr>
        <a:xfrm flipV="1">
          <a:off x="7178040" y="5082540"/>
          <a:ext cx="2278380" cy="1920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15240</xdr:colOff>
      <xdr:row>44</xdr:row>
      <xdr:rowOff>167640</xdr:rowOff>
    </xdr:from>
    <xdr:to>
      <xdr:col>10</xdr:col>
      <xdr:colOff>457200</xdr:colOff>
      <xdr:row>46</xdr:row>
      <xdr:rowOff>144780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5074920" y="7894320"/>
          <a:ext cx="1661160" cy="3276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60960</xdr:colOff>
          <xdr:row>3</xdr:row>
          <xdr:rowOff>99060</xdr:rowOff>
        </xdr:from>
        <xdr:to>
          <xdr:col>7</xdr:col>
          <xdr:colOff>99060</xdr:colOff>
          <xdr:row>6</xdr:row>
          <xdr:rowOff>167640</xdr:rowOff>
        </xdr:to>
        <xdr:sp macro="" textlink="">
          <xdr:nvSpPr>
            <xdr:cNvPr id="1025" name="オブジェクト(&amp;O) 95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3810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0.2735</cdr:x>
      <cdr:y>0.86667</cdr:y>
    </cdr:from>
    <cdr:to>
      <cdr:x>0.81624</cdr:x>
      <cdr:y>0.96111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975360" y="2377440"/>
          <a:ext cx="1935480" cy="259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0.45763</cdr:x>
      <cdr:y>0.85</cdr:y>
    </cdr:from>
    <cdr:to>
      <cdr:x>0.69007</cdr:x>
      <cdr:y>0.96389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440180" y="2331720"/>
          <a:ext cx="731520" cy="312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予測値</a:t>
          </a:r>
        </a:p>
      </cdr:txBody>
    </cdr:sp>
  </cdr:relSizeAnchor>
  <cdr:relSizeAnchor xmlns:cdr="http://schemas.openxmlformats.org/drawingml/2006/chartDrawing">
    <cdr:from>
      <cdr:x>0.01211</cdr:x>
      <cdr:y>0.33333</cdr:y>
    </cdr:from>
    <cdr:to>
      <cdr:x>0.11138</cdr:x>
      <cdr:y>0.58333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38100" y="914400"/>
          <a:ext cx="312420" cy="685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ea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実測値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25"/>
  <sheetViews>
    <sheetView workbookViewId="0">
      <selection activeCell="D1" sqref="D1"/>
    </sheetView>
  </sheetViews>
  <sheetFormatPr defaultRowHeight="13.2" x14ac:dyDescent="0.2"/>
  <cols>
    <col min="1" max="1" width="2.5546875" customWidth="1"/>
    <col min="2" max="2" width="5.77734375" style="1" customWidth="1"/>
    <col min="3" max="3" width="11.109375" style="1" customWidth="1"/>
    <col min="4" max="4" width="10.5546875" style="1" customWidth="1"/>
    <col min="5" max="5" width="11.44140625" style="1" customWidth="1"/>
    <col min="6" max="6" width="12.44140625" style="1" customWidth="1"/>
    <col min="7" max="7" width="11.6640625" style="1" customWidth="1"/>
    <col min="8" max="8" width="10.6640625" style="1" bestFit="1" customWidth="1"/>
    <col min="9" max="9" width="16.33203125" customWidth="1"/>
    <col min="10" max="10" width="1.6640625" customWidth="1"/>
  </cols>
  <sheetData>
    <row r="2" spans="2:10" ht="28.8" customHeight="1" x14ac:dyDescent="0.2">
      <c r="B2" s="4" t="s">
        <v>0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11" t="s">
        <v>9</v>
      </c>
    </row>
    <row r="3" spans="2:10" ht="15.6" x14ac:dyDescent="0.2">
      <c r="B3" s="4">
        <v>1</v>
      </c>
      <c r="C3" s="15">
        <v>2.97</v>
      </c>
      <c r="D3" s="4">
        <v>120</v>
      </c>
      <c r="E3" s="7">
        <v>1200</v>
      </c>
      <c r="F3" s="4">
        <v>592</v>
      </c>
      <c r="G3" s="4">
        <v>2034</v>
      </c>
      <c r="H3" s="10">
        <v>1.1854808451671207E-2</v>
      </c>
      <c r="I3" s="9">
        <f>LN(H3/(1-H3))</f>
        <v>-4.4230960801710149</v>
      </c>
      <c r="J3" s="2"/>
    </row>
    <row r="4" spans="2:10" ht="15.6" x14ac:dyDescent="0.2">
      <c r="B4" s="4">
        <f>B3+1</f>
        <v>2</v>
      </c>
      <c r="C4" s="15">
        <v>2.82</v>
      </c>
      <c r="D4" s="4">
        <v>121</v>
      </c>
      <c r="E4" s="7">
        <v>1150</v>
      </c>
      <c r="F4" s="4">
        <v>591</v>
      </c>
      <c r="G4" s="4">
        <v>2035</v>
      </c>
      <c r="H4" s="10">
        <v>4.9572395832688191E-3</v>
      </c>
      <c r="I4" s="9">
        <f t="shared" ref="I4:I23" si="0">LN(H4/(1-H4))</f>
        <v>-5.3019366613462662</v>
      </c>
      <c r="J4" s="2"/>
    </row>
    <row r="5" spans="2:10" ht="15.6" x14ac:dyDescent="0.2">
      <c r="B5" s="4">
        <f t="shared" ref="B5:B8" si="1">B4+1</f>
        <v>3</v>
      </c>
      <c r="C5" s="15">
        <v>2.97</v>
      </c>
      <c r="D5" s="4">
        <v>122</v>
      </c>
      <c r="E5" s="7">
        <v>1160</v>
      </c>
      <c r="F5" s="4">
        <v>599</v>
      </c>
      <c r="G5" s="4">
        <v>2061</v>
      </c>
      <c r="H5" s="10">
        <v>9.8755742757405413E-3</v>
      </c>
      <c r="I5" s="9">
        <f t="shared" si="0"/>
        <v>-4.6077661541793535</v>
      </c>
      <c r="J5" s="2"/>
    </row>
    <row r="6" spans="2:10" ht="15.6" x14ac:dyDescent="0.2">
      <c r="B6" s="4">
        <f t="shared" si="1"/>
        <v>4</v>
      </c>
      <c r="C6" s="15">
        <v>3.11</v>
      </c>
      <c r="D6" s="4">
        <v>120</v>
      </c>
      <c r="E6" s="7">
        <v>1110</v>
      </c>
      <c r="F6" s="4">
        <v>615</v>
      </c>
      <c r="G6" s="4">
        <v>2005</v>
      </c>
      <c r="H6" s="10">
        <v>5.8808087912243503E-3</v>
      </c>
      <c r="I6" s="9">
        <f t="shared" si="0"/>
        <v>-5.1301628081612591</v>
      </c>
      <c r="J6" s="2"/>
    </row>
    <row r="7" spans="2:10" ht="15.6" x14ac:dyDescent="0.2">
      <c r="B7" s="4">
        <f t="shared" si="1"/>
        <v>5</v>
      </c>
      <c r="C7" s="15">
        <v>2.87</v>
      </c>
      <c r="D7" s="4">
        <v>125</v>
      </c>
      <c r="E7" s="7">
        <v>1090</v>
      </c>
      <c r="F7" s="4">
        <v>586</v>
      </c>
      <c r="G7" s="4">
        <v>2080</v>
      </c>
      <c r="H7" s="10">
        <v>2.9729249024737013E-3</v>
      </c>
      <c r="I7" s="9">
        <f t="shared" si="0"/>
        <v>-5.8152316423108008</v>
      </c>
      <c r="J7" s="2"/>
    </row>
    <row r="8" spans="2:10" ht="15.6" x14ac:dyDescent="0.2">
      <c r="B8" s="4">
        <f t="shared" si="1"/>
        <v>6</v>
      </c>
      <c r="C8" s="15">
        <v>2.8</v>
      </c>
      <c r="D8" s="4">
        <v>125</v>
      </c>
      <c r="E8" s="7">
        <v>1060</v>
      </c>
      <c r="F8" s="4">
        <v>603</v>
      </c>
      <c r="G8" s="4">
        <v>2042</v>
      </c>
      <c r="H8" s="10">
        <v>3.9858609250972071E-3</v>
      </c>
      <c r="I8" s="9">
        <f t="shared" si="0"/>
        <v>-5.5210081230039219</v>
      </c>
      <c r="J8" s="2"/>
    </row>
    <row r="9" spans="2:10" ht="15.6" x14ac:dyDescent="0.2">
      <c r="B9" s="4">
        <f>B8+1</f>
        <v>7</v>
      </c>
      <c r="C9" s="15">
        <v>2.65</v>
      </c>
      <c r="D9" s="4">
        <v>120</v>
      </c>
      <c r="E9" s="7">
        <v>1130</v>
      </c>
      <c r="F9" s="4">
        <v>589</v>
      </c>
      <c r="G9" s="4">
        <v>2090</v>
      </c>
      <c r="H9" s="10">
        <v>4.5056339635123656E-3</v>
      </c>
      <c r="I9" s="9">
        <f t="shared" si="0"/>
        <v>-5.3979108584776769</v>
      </c>
      <c r="J9" s="2"/>
    </row>
    <row r="10" spans="2:10" ht="15.6" x14ac:dyDescent="0.2">
      <c r="B10" s="4">
        <f t="shared" ref="B10:B13" si="2">B9+1</f>
        <v>8</v>
      </c>
      <c r="C10" s="16">
        <v>2.34</v>
      </c>
      <c r="D10" s="4">
        <v>125</v>
      </c>
      <c r="E10" s="7">
        <v>1160</v>
      </c>
      <c r="F10" s="4">
        <v>607</v>
      </c>
      <c r="G10" s="4">
        <v>2079</v>
      </c>
      <c r="H10" s="10">
        <v>9.0004415596968337E-3</v>
      </c>
      <c r="I10" s="9">
        <f t="shared" si="0"/>
        <v>-4.7014404504388168</v>
      </c>
      <c r="J10" s="2"/>
    </row>
    <row r="11" spans="2:10" ht="15.6" x14ac:dyDescent="0.2">
      <c r="B11" s="4">
        <f t="shared" si="2"/>
        <v>9</v>
      </c>
      <c r="C11" s="16">
        <v>2.46</v>
      </c>
      <c r="D11" s="4">
        <v>123</v>
      </c>
      <c r="E11" s="7">
        <v>1020</v>
      </c>
      <c r="F11" s="4">
        <v>600</v>
      </c>
      <c r="G11" s="4">
        <v>2040</v>
      </c>
      <c r="H11" s="10">
        <v>2.7438460560014165E-3</v>
      </c>
      <c r="I11" s="9">
        <f t="shared" si="0"/>
        <v>-5.8956470554309277</v>
      </c>
      <c r="J11" s="2"/>
    </row>
    <row r="12" spans="2:10" ht="15.6" x14ac:dyDescent="0.2">
      <c r="B12" s="4">
        <f t="shared" si="2"/>
        <v>10</v>
      </c>
      <c r="C12" s="16">
        <v>2.46</v>
      </c>
      <c r="D12" s="4">
        <v>120</v>
      </c>
      <c r="E12" s="7">
        <v>1130</v>
      </c>
      <c r="F12" s="4">
        <v>609</v>
      </c>
      <c r="G12" s="4">
        <v>2072</v>
      </c>
      <c r="H12" s="10">
        <v>4.731331412164059E-3</v>
      </c>
      <c r="I12" s="9">
        <f t="shared" si="0"/>
        <v>-5.3488060740091568</v>
      </c>
      <c r="J12" s="2"/>
    </row>
    <row r="13" spans="2:10" ht="15.6" x14ac:dyDescent="0.2">
      <c r="B13" s="4">
        <f t="shared" si="2"/>
        <v>11</v>
      </c>
      <c r="C13" s="16">
        <v>2.25</v>
      </c>
      <c r="D13" s="4">
        <v>121</v>
      </c>
      <c r="E13" s="7">
        <v>1160</v>
      </c>
      <c r="F13" s="4">
        <v>602</v>
      </c>
      <c r="G13" s="4">
        <v>2075</v>
      </c>
      <c r="H13" s="10">
        <v>5.0285632927485596E-3</v>
      </c>
      <c r="I13" s="9">
        <f t="shared" si="0"/>
        <v>-5.2875797142915522</v>
      </c>
      <c r="J13" s="2"/>
    </row>
    <row r="14" spans="2:10" ht="15.6" x14ac:dyDescent="0.2">
      <c r="B14" s="4">
        <f>B13+1</f>
        <v>12</v>
      </c>
      <c r="C14" s="16">
        <v>2.14</v>
      </c>
      <c r="D14" s="4">
        <v>125</v>
      </c>
      <c r="E14" s="7">
        <v>1150</v>
      </c>
      <c r="F14" s="4">
        <v>590</v>
      </c>
      <c r="G14" s="4">
        <v>2090</v>
      </c>
      <c r="H14" s="10">
        <v>7.2270915474098906E-3</v>
      </c>
      <c r="I14" s="9">
        <f t="shared" si="0"/>
        <v>-4.9226652658610641</v>
      </c>
      <c r="J14" s="2"/>
    </row>
    <row r="15" spans="2:10" ht="13.8" x14ac:dyDescent="0.2">
      <c r="B15" s="4">
        <f t="shared" ref="B15:B23" si="3">B14+1</f>
        <v>13</v>
      </c>
      <c r="C15" s="16">
        <v>2.2400000000000002</v>
      </c>
      <c r="D15" s="4">
        <v>125</v>
      </c>
      <c r="E15" s="4">
        <v>1042</v>
      </c>
      <c r="F15" s="4">
        <v>596</v>
      </c>
      <c r="G15" s="4">
        <v>2042</v>
      </c>
      <c r="H15" s="10">
        <v>5.2750652443409908E-3</v>
      </c>
      <c r="I15" s="9">
        <f t="shared" si="0"/>
        <v>-5.2394752035771059</v>
      </c>
      <c r="J15" s="2"/>
    </row>
    <row r="16" spans="2:10" ht="13.8" x14ac:dyDescent="0.2">
      <c r="B16" s="4">
        <f t="shared" si="3"/>
        <v>14</v>
      </c>
      <c r="C16" s="16">
        <v>2.1</v>
      </c>
      <c r="D16" s="4">
        <v>125</v>
      </c>
      <c r="E16" s="4">
        <v>1068</v>
      </c>
      <c r="F16" s="4">
        <v>609</v>
      </c>
      <c r="G16" s="4">
        <v>2067</v>
      </c>
      <c r="H16" s="10">
        <v>6.7613389884691099E-3</v>
      </c>
      <c r="I16" s="9">
        <f t="shared" si="0"/>
        <v>-4.989750032924869</v>
      </c>
      <c r="J16" s="2"/>
    </row>
    <row r="17" spans="1:11" ht="13.8" x14ac:dyDescent="0.2">
      <c r="B17" s="4">
        <f t="shared" si="3"/>
        <v>15</v>
      </c>
      <c r="C17" s="16">
        <v>2.75</v>
      </c>
      <c r="D17" s="4">
        <v>125</v>
      </c>
      <c r="E17" s="4">
        <v>1214</v>
      </c>
      <c r="F17" s="4">
        <v>591</v>
      </c>
      <c r="G17" s="4">
        <v>1034</v>
      </c>
      <c r="H17" s="10">
        <v>1.9165775645702134E-2</v>
      </c>
      <c r="I17" s="9">
        <f t="shared" si="0"/>
        <v>-3.93527728889423</v>
      </c>
      <c r="J17" s="2"/>
    </row>
    <row r="18" spans="1:11" ht="13.8" x14ac:dyDescent="0.2">
      <c r="B18" s="4">
        <f t="shared" si="3"/>
        <v>16</v>
      </c>
      <c r="C18" s="16">
        <v>2.75</v>
      </c>
      <c r="D18" s="4">
        <v>123</v>
      </c>
      <c r="E18" s="4">
        <v>1024</v>
      </c>
      <c r="F18" s="4">
        <v>593</v>
      </c>
      <c r="G18" s="4">
        <v>1020</v>
      </c>
      <c r="H18" s="10">
        <v>7.0735556098364743E-3</v>
      </c>
      <c r="I18" s="9">
        <f t="shared" si="0"/>
        <v>-4.9442933185725098</v>
      </c>
      <c r="J18" s="2"/>
    </row>
    <row r="19" spans="1:11" ht="13.8" x14ac:dyDescent="0.2">
      <c r="B19" s="4">
        <f t="shared" si="3"/>
        <v>17</v>
      </c>
      <c r="C19" s="16">
        <v>3.1</v>
      </c>
      <c r="D19" s="4">
        <v>122</v>
      </c>
      <c r="E19" s="4">
        <v>1150</v>
      </c>
      <c r="F19" s="4">
        <v>615</v>
      </c>
      <c r="G19" s="4">
        <v>1040</v>
      </c>
      <c r="H19" s="10">
        <v>1.9778026952002727E-2</v>
      </c>
      <c r="I19" s="9">
        <f t="shared" si="0"/>
        <v>-3.9032074775535923</v>
      </c>
      <c r="J19" s="2"/>
    </row>
    <row r="20" spans="1:11" ht="13.8" x14ac:dyDescent="0.2">
      <c r="B20" s="4">
        <f t="shared" si="3"/>
        <v>18</v>
      </c>
      <c r="C20" s="16">
        <v>2.89</v>
      </c>
      <c r="D20" s="4">
        <v>124</v>
      </c>
      <c r="E20" s="4">
        <v>1041</v>
      </c>
      <c r="F20" s="4">
        <v>611</v>
      </c>
      <c r="G20" s="4">
        <v>1015</v>
      </c>
      <c r="H20" s="10">
        <v>4.8980752227357673E-3</v>
      </c>
      <c r="I20" s="9">
        <f t="shared" si="0"/>
        <v>-5.3140028526150775</v>
      </c>
      <c r="J20" s="2"/>
    </row>
    <row r="21" spans="1:11" ht="13.8" x14ac:dyDescent="0.2">
      <c r="B21" s="4">
        <f t="shared" si="3"/>
        <v>19</v>
      </c>
      <c r="C21" s="16">
        <v>2.59</v>
      </c>
      <c r="D21" s="4">
        <v>123</v>
      </c>
      <c r="E21" s="4">
        <v>1080</v>
      </c>
      <c r="F21" s="4">
        <v>592</v>
      </c>
      <c r="G21" s="4">
        <v>1020</v>
      </c>
      <c r="H21" s="10">
        <v>6.6141805689535231E-3</v>
      </c>
      <c r="I21" s="9">
        <f t="shared" si="0"/>
        <v>-5.0119032125808163</v>
      </c>
      <c r="J21" s="2"/>
    </row>
    <row r="22" spans="1:11" ht="13.8" x14ac:dyDescent="0.2">
      <c r="B22" s="4">
        <f t="shared" si="3"/>
        <v>20</v>
      </c>
      <c r="C22" s="16">
        <v>2.78</v>
      </c>
      <c r="D22" s="4">
        <v>125</v>
      </c>
      <c r="E22" s="4">
        <v>1209</v>
      </c>
      <c r="F22" s="4">
        <v>602</v>
      </c>
      <c r="G22" s="4">
        <v>1049</v>
      </c>
      <c r="H22" s="10">
        <v>2.3094259603495766E-2</v>
      </c>
      <c r="I22" s="9">
        <f t="shared" si="0"/>
        <v>-3.7448060841440243</v>
      </c>
      <c r="J22" s="2"/>
    </row>
    <row r="23" spans="1:11" ht="13.8" x14ac:dyDescent="0.2">
      <c r="B23" s="4">
        <f t="shared" si="3"/>
        <v>21</v>
      </c>
      <c r="C23" s="16">
        <v>2.72</v>
      </c>
      <c r="D23" s="4">
        <v>124</v>
      </c>
      <c r="E23" s="4">
        <v>1103</v>
      </c>
      <c r="F23" s="4">
        <v>592</v>
      </c>
      <c r="G23" s="4">
        <v>1039</v>
      </c>
      <c r="H23" s="10">
        <v>1.2590767604474582E-2</v>
      </c>
      <c r="I23" s="9">
        <f t="shared" si="0"/>
        <v>-4.362120760413057</v>
      </c>
      <c r="J23" s="2"/>
    </row>
    <row r="24" spans="1:11" ht="13.8" x14ac:dyDescent="0.2">
      <c r="B24" s="1" t="s">
        <v>2</v>
      </c>
      <c r="C24" s="13">
        <f t="shared" ref="C24:I24" si="4">AVERAGE(C3:C23)</f>
        <v>2.6552380952380954</v>
      </c>
      <c r="D24" s="8">
        <f t="shared" si="4"/>
        <v>123</v>
      </c>
      <c r="E24" s="12">
        <f t="shared" si="4"/>
        <v>1116.7142857142858</v>
      </c>
      <c r="F24" s="12">
        <f t="shared" si="4"/>
        <v>599.23809523809518</v>
      </c>
      <c r="G24" s="12">
        <f t="shared" si="4"/>
        <v>1715.6666666666667</v>
      </c>
      <c r="H24" s="14">
        <f t="shared" si="4"/>
        <v>8.4769128667152392E-3</v>
      </c>
      <c r="I24" s="14">
        <f t="shared" si="4"/>
        <v>-4.9427660532836715</v>
      </c>
      <c r="K24" s="5"/>
    </row>
    <row r="25" spans="1:11" ht="13.8" x14ac:dyDescent="0.2">
      <c r="A25" s="1"/>
      <c r="C25" s="3"/>
      <c r="D25" s="3"/>
      <c r="E25" s="3"/>
      <c r="F25" s="3"/>
      <c r="G25" s="3"/>
      <c r="H25" s="3"/>
      <c r="I25" s="3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showGridLines="0" tabSelected="1" workbookViewId="0">
      <selection activeCell="I20" sqref="I20"/>
    </sheetView>
  </sheetViews>
  <sheetFormatPr defaultRowHeight="13.2" x14ac:dyDescent="0.2"/>
  <cols>
    <col min="1" max="1" width="11.5546875" customWidth="1"/>
    <col min="3" max="3" width="9.109375" bestFit="1" customWidth="1"/>
    <col min="4" max="4" width="9.33203125" bestFit="1" customWidth="1"/>
    <col min="5" max="5" width="9.77734375" bestFit="1" customWidth="1"/>
    <col min="6" max="6" width="10.33203125" bestFit="1" customWidth="1"/>
    <col min="7" max="7" width="10" customWidth="1"/>
    <col min="8" max="8" width="7.33203125" customWidth="1"/>
    <col min="9" max="9" width="10.33203125" bestFit="1" customWidth="1"/>
  </cols>
  <sheetData>
    <row r="1" spans="1:9" ht="13.8" x14ac:dyDescent="0.2">
      <c r="A1" s="2" t="s">
        <v>10</v>
      </c>
      <c r="B1" s="2"/>
      <c r="C1" s="2"/>
      <c r="D1" s="2"/>
      <c r="E1" s="2"/>
      <c r="F1" s="2"/>
      <c r="G1" s="2"/>
      <c r="H1" s="2"/>
      <c r="I1" s="2"/>
    </row>
    <row r="2" spans="1:9" ht="14.4" thickBot="1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13.8" x14ac:dyDescent="0.2">
      <c r="A3" s="17" t="s">
        <v>11</v>
      </c>
      <c r="B3" s="17"/>
      <c r="C3" s="3"/>
      <c r="D3" s="3"/>
      <c r="E3" s="3"/>
      <c r="F3" s="3"/>
      <c r="G3" s="3"/>
      <c r="H3" s="3"/>
      <c r="I3" s="3"/>
    </row>
    <row r="4" spans="1:9" ht="13.8" x14ac:dyDescent="0.2">
      <c r="A4" s="21" t="s">
        <v>12</v>
      </c>
      <c r="B4" s="34">
        <v>0.90220654669366407</v>
      </c>
      <c r="C4" s="3"/>
      <c r="D4" s="3"/>
      <c r="E4" s="3"/>
      <c r="F4" s="3"/>
      <c r="G4" s="3"/>
      <c r="H4" s="3"/>
      <c r="I4" s="3"/>
    </row>
    <row r="5" spans="1:9" ht="13.8" x14ac:dyDescent="0.2">
      <c r="A5" s="21" t="s">
        <v>13</v>
      </c>
      <c r="B5" s="34">
        <v>0.81397665289690668</v>
      </c>
      <c r="C5" s="3"/>
      <c r="D5" s="3"/>
      <c r="E5" s="3"/>
      <c r="F5" s="3"/>
      <c r="G5" s="3"/>
      <c r="H5" s="3"/>
      <c r="I5" s="3"/>
    </row>
    <row r="6" spans="1:9" ht="13.8" x14ac:dyDescent="0.2">
      <c r="A6" s="21" t="s">
        <v>14</v>
      </c>
      <c r="B6" s="34">
        <v>0.75196887052920902</v>
      </c>
      <c r="C6" s="3"/>
      <c r="D6" s="3"/>
      <c r="E6" s="3"/>
      <c r="F6" s="3"/>
      <c r="G6" s="3"/>
      <c r="H6" s="3"/>
      <c r="I6" s="3"/>
    </row>
    <row r="7" spans="1:9" ht="13.8" x14ac:dyDescent="0.2">
      <c r="A7" s="21" t="s">
        <v>15</v>
      </c>
      <c r="B7" s="34">
        <v>0.29882307761821769</v>
      </c>
      <c r="C7" s="3"/>
      <c r="D7" s="3"/>
      <c r="E7" s="3"/>
      <c r="F7" s="3"/>
      <c r="G7" s="3"/>
      <c r="H7" s="3"/>
      <c r="I7" s="3"/>
    </row>
    <row r="8" spans="1:9" ht="14.4" thickBot="1" x14ac:dyDescent="0.25">
      <c r="A8" s="23" t="s">
        <v>16</v>
      </c>
      <c r="B8" s="23">
        <v>21</v>
      </c>
      <c r="C8" s="3"/>
      <c r="D8" s="3"/>
      <c r="E8" s="3"/>
      <c r="F8" s="3"/>
      <c r="G8" s="3"/>
      <c r="H8" s="3"/>
      <c r="I8" s="3"/>
    </row>
    <row r="9" spans="1:9" ht="13.8" x14ac:dyDescent="0.2">
      <c r="A9" s="3"/>
      <c r="B9" s="3"/>
      <c r="C9" s="3"/>
      <c r="D9" s="3"/>
      <c r="E9" s="3"/>
      <c r="F9" s="3"/>
      <c r="G9" s="3"/>
      <c r="H9" s="3"/>
      <c r="I9" s="3"/>
    </row>
    <row r="10" spans="1:9" ht="14.4" thickBot="1" x14ac:dyDescent="0.25">
      <c r="A10" s="3" t="s">
        <v>17</v>
      </c>
      <c r="B10" s="3"/>
      <c r="C10" s="3"/>
      <c r="D10" s="3"/>
      <c r="E10" s="3"/>
      <c r="F10" s="3"/>
      <c r="G10" s="3"/>
      <c r="H10" s="3"/>
      <c r="I10" s="3"/>
    </row>
    <row r="11" spans="1:9" ht="13.8" x14ac:dyDescent="0.2">
      <c r="A11" s="17"/>
      <c r="B11" s="17" t="s">
        <v>18</v>
      </c>
      <c r="C11" s="17" t="s">
        <v>19</v>
      </c>
      <c r="D11" s="17" t="s">
        <v>20</v>
      </c>
      <c r="E11" s="18" t="s">
        <v>35</v>
      </c>
      <c r="F11" s="17" t="s">
        <v>21</v>
      </c>
      <c r="G11" s="3"/>
      <c r="H11" s="3"/>
      <c r="I11" s="3"/>
    </row>
    <row r="12" spans="1:9" ht="13.8" x14ac:dyDescent="0.2">
      <c r="A12" s="21" t="s">
        <v>22</v>
      </c>
      <c r="B12" s="21">
        <v>5</v>
      </c>
      <c r="C12" s="27">
        <v>5.8608960889644051</v>
      </c>
      <c r="D12" s="27">
        <v>1.1721792177928809</v>
      </c>
      <c r="E12" s="27">
        <v>13.127007962809168</v>
      </c>
      <c r="F12" s="27">
        <v>4.9428566540556935E-5</v>
      </c>
      <c r="G12" s="37" t="s">
        <v>48</v>
      </c>
      <c r="H12" s="35">
        <f>FINV(0.05,5,15)</f>
        <v>2.9012945362361564</v>
      </c>
      <c r="I12" s="3"/>
    </row>
    <row r="13" spans="1:9" ht="13.8" x14ac:dyDescent="0.2">
      <c r="A13" s="21" t="s">
        <v>23</v>
      </c>
      <c r="B13" s="21">
        <v>15</v>
      </c>
      <c r="C13" s="27">
        <v>1.3394284757583506</v>
      </c>
      <c r="D13" s="27">
        <v>8.9295231717223367E-2</v>
      </c>
      <c r="E13" s="27"/>
      <c r="F13" s="27"/>
      <c r="G13" s="39" t="s">
        <v>49</v>
      </c>
      <c r="H13" s="40">
        <f>TINV(0.05,15)</f>
        <v>2.1314495455597742</v>
      </c>
      <c r="I13" s="3"/>
    </row>
    <row r="14" spans="1:9" ht="14.4" thickBot="1" x14ac:dyDescent="0.25">
      <c r="A14" s="23" t="s">
        <v>24</v>
      </c>
      <c r="B14" s="23">
        <v>20</v>
      </c>
      <c r="C14" s="28">
        <v>7.2003245647227558</v>
      </c>
      <c r="D14" s="28"/>
      <c r="E14" s="28"/>
      <c r="F14" s="28"/>
      <c r="G14" s="38" t="s">
        <v>50</v>
      </c>
      <c r="H14" s="36">
        <f>TINV(0.25,15)</f>
        <v>1.1966892840867129</v>
      </c>
      <c r="I14" s="3"/>
    </row>
    <row r="15" spans="1:9" ht="14.4" thickBot="1" x14ac:dyDescent="0.25">
      <c r="A15" s="3"/>
      <c r="B15" s="3"/>
      <c r="C15" s="3"/>
      <c r="D15" s="3"/>
      <c r="E15" s="3"/>
      <c r="F15" s="3"/>
      <c r="G15" s="3"/>
      <c r="H15" s="3"/>
      <c r="I15" s="3"/>
    </row>
    <row r="16" spans="1:9" ht="13.8" x14ac:dyDescent="0.2">
      <c r="A16" s="17"/>
      <c r="B16" s="17" t="s">
        <v>25</v>
      </c>
      <c r="C16" s="17" t="s">
        <v>15</v>
      </c>
      <c r="D16" s="17" t="s">
        <v>1</v>
      </c>
      <c r="E16" s="17" t="s">
        <v>26</v>
      </c>
      <c r="F16" s="17" t="s">
        <v>27</v>
      </c>
      <c r="G16" s="17" t="s">
        <v>28</v>
      </c>
    </row>
    <row r="17" spans="1:7" ht="13.8" x14ac:dyDescent="0.2">
      <c r="A17" s="21" t="s">
        <v>29</v>
      </c>
      <c r="B17" s="21">
        <v>-24.710658082535726</v>
      </c>
      <c r="C17" s="22">
        <v>7.7128258620697201</v>
      </c>
      <c r="D17" s="27">
        <v>-3.2038397501048563</v>
      </c>
      <c r="E17" s="27">
        <v>5.9171464943408606E-3</v>
      </c>
      <c r="F17" s="27">
        <v>-41.150157184993709</v>
      </c>
      <c r="G17" s="27">
        <v>-8.2711589800777432</v>
      </c>
    </row>
    <row r="18" spans="1:7" ht="13.8" x14ac:dyDescent="0.2">
      <c r="A18" s="21" t="s">
        <v>30</v>
      </c>
      <c r="B18" s="21">
        <v>-1.1735966673271446E-2</v>
      </c>
      <c r="C18" s="22">
        <v>0.26531172713784162</v>
      </c>
      <c r="D18" s="27">
        <v>-4.4234632218778901E-2</v>
      </c>
      <c r="E18" s="27">
        <v>0.96530087461073899</v>
      </c>
      <c r="F18" s="27">
        <v>-0.57723452429060895</v>
      </c>
      <c r="G18" s="27">
        <v>0.55376259094406599</v>
      </c>
    </row>
    <row r="19" spans="1:7" ht="13.8" x14ac:dyDescent="0.2">
      <c r="A19" s="21" t="s">
        <v>31</v>
      </c>
      <c r="B19" s="21">
        <v>5.1035242776390079E-2</v>
      </c>
      <c r="C19" s="22">
        <v>3.9744742427437099E-2</v>
      </c>
      <c r="D19" s="27">
        <v>1.2840753181270783</v>
      </c>
      <c r="E19" s="27">
        <v>0.2185956160721132</v>
      </c>
      <c r="F19" s="27">
        <v>-3.3678670016131056E-2</v>
      </c>
      <c r="G19" s="27">
        <v>0.13574915556891121</v>
      </c>
    </row>
    <row r="20" spans="1:7" ht="13.8" x14ac:dyDescent="0.2">
      <c r="A20" s="21" t="s">
        <v>32</v>
      </c>
      <c r="B20" s="21">
        <v>7.1633978117843031E-3</v>
      </c>
      <c r="C20" s="22">
        <v>1.1621582459623025E-3</v>
      </c>
      <c r="D20" s="27">
        <v>6.1638747018077478</v>
      </c>
      <c r="E20" s="27">
        <v>1.8127030282690036E-5</v>
      </c>
      <c r="F20" s="27">
        <v>4.6863161580459741E-3</v>
      </c>
      <c r="G20" s="27">
        <v>9.6404794655226313E-3</v>
      </c>
    </row>
    <row r="21" spans="1:7" ht="13.8" x14ac:dyDescent="0.2">
      <c r="A21" s="21" t="s">
        <v>33</v>
      </c>
      <c r="B21" s="21">
        <v>1.1074243569706901E-2</v>
      </c>
      <c r="C21" s="22">
        <v>7.5496676889597559E-3</v>
      </c>
      <c r="D21" s="27">
        <v>1.4668517908279992</v>
      </c>
      <c r="E21" s="27">
        <v>0.16306792214419319</v>
      </c>
      <c r="F21" s="27">
        <v>-5.0174921204341125E-3</v>
      </c>
      <c r="G21" s="27">
        <v>2.7165979259847914E-2</v>
      </c>
    </row>
    <row r="22" spans="1:7" ht="14.4" thickBot="1" x14ac:dyDescent="0.25">
      <c r="A22" s="23" t="s">
        <v>34</v>
      </c>
      <c r="B22" s="23">
        <v>-6.4922770936651415E-4</v>
      </c>
      <c r="C22" s="24">
        <v>1.5827854462641553E-4</v>
      </c>
      <c r="D22" s="28">
        <v>-4.1018048965441576</v>
      </c>
      <c r="E22" s="28">
        <v>9.4280288598320777E-4</v>
      </c>
      <c r="F22" s="28">
        <v>-9.8659043981795297E-4</v>
      </c>
      <c r="G22" s="28">
        <v>-3.1186497891507527E-4</v>
      </c>
    </row>
    <row r="26" spans="1:7" ht="13.8" x14ac:dyDescent="0.2">
      <c r="A26" s="2" t="s">
        <v>45</v>
      </c>
      <c r="B26" s="2"/>
      <c r="C26" s="2"/>
    </row>
    <row r="27" spans="1:7" ht="14.4" thickBot="1" x14ac:dyDescent="0.25">
      <c r="A27" s="2"/>
      <c r="B27" s="2"/>
      <c r="C27" s="2"/>
    </row>
    <row r="28" spans="1:7" ht="13.8" x14ac:dyDescent="0.2">
      <c r="A28" s="17" t="s">
        <v>46</v>
      </c>
      <c r="B28" s="17" t="s">
        <v>47</v>
      </c>
      <c r="C28" s="17" t="s">
        <v>23</v>
      </c>
      <c r="D28" s="20" t="s">
        <v>36</v>
      </c>
      <c r="E28" s="26" t="s">
        <v>37</v>
      </c>
      <c r="F28" s="26" t="s">
        <v>38</v>
      </c>
      <c r="G28" s="29" t="s">
        <v>39</v>
      </c>
    </row>
    <row r="29" spans="1:7" ht="13.8" x14ac:dyDescent="0.2">
      <c r="A29" s="30">
        <v>1</v>
      </c>
      <c r="B29" s="30">
        <v>-4.7897843638323723</v>
      </c>
      <c r="C29" s="30">
        <v>0.36668828366135742</v>
      </c>
      <c r="D29" s="20">
        <v>1</v>
      </c>
      <c r="E29" s="10">
        <v>1.1854808451671207E-2</v>
      </c>
      <c r="F29" s="25">
        <f t="shared" ref="F29:F49" si="0">EXP(B29)/(1+EXP(B29))</f>
        <v>8.2456932859049422E-3</v>
      </c>
      <c r="G29" s="19">
        <v>-4.7897843638323723</v>
      </c>
    </row>
    <row r="30" spans="1:7" ht="13.8" x14ac:dyDescent="0.2">
      <c r="A30" s="30">
        <v>2</v>
      </c>
      <c r="B30" s="30">
        <v>-5.1068820879232808</v>
      </c>
      <c r="C30" s="30">
        <v>-0.19505457342298538</v>
      </c>
      <c r="D30" s="20">
        <v>2</v>
      </c>
      <c r="E30" s="10">
        <v>4.9572395832688191E-3</v>
      </c>
      <c r="F30" s="25">
        <f t="shared" si="0"/>
        <v>6.0184907158257923E-3</v>
      </c>
      <c r="G30" s="19">
        <v>-5.1068820879232808</v>
      </c>
    </row>
    <row r="31" spans="1:7" ht="13.8" x14ac:dyDescent="0.2">
      <c r="A31" s="30">
        <v>3</v>
      </c>
      <c r="B31" s="30">
        <v>-4.9142592339159119</v>
      </c>
      <c r="C31" s="30">
        <v>0.30649307973655837</v>
      </c>
      <c r="D31" s="20">
        <v>3</v>
      </c>
      <c r="E31" s="10">
        <v>9.8755742757405413E-3</v>
      </c>
      <c r="F31" s="25">
        <f t="shared" si="0"/>
        <v>7.2876541653974598E-3</v>
      </c>
      <c r="G31" s="19">
        <v>-4.9142592339159119</v>
      </c>
    </row>
    <row r="32" spans="1:7" ht="13.8" x14ac:dyDescent="0.2">
      <c r="A32" s="30">
        <v>4</v>
      </c>
      <c r="B32" s="30">
        <v>-5.1625979965523294</v>
      </c>
      <c r="C32" s="30">
        <v>3.2435188391070291E-2</v>
      </c>
      <c r="D32" s="20">
        <v>4</v>
      </c>
      <c r="E32" s="10">
        <v>5.8808087912243503E-3</v>
      </c>
      <c r="F32" s="25">
        <f t="shared" si="0"/>
        <v>5.6941926155458841E-3</v>
      </c>
      <c r="G32" s="19">
        <v>-5.1625979965523294</v>
      </c>
    </row>
    <row r="33" spans="1:7" ht="13.8" x14ac:dyDescent="0.2">
      <c r="A33" s="30">
        <v>5</v>
      </c>
      <c r="B33" s="30">
        <v>-5.4177182486284714</v>
      </c>
      <c r="C33" s="30">
        <v>-0.39751339368232941</v>
      </c>
      <c r="D33" s="20">
        <v>5</v>
      </c>
      <c r="E33" s="10">
        <v>2.9729249024737013E-3</v>
      </c>
      <c r="F33" s="25">
        <f t="shared" si="0"/>
        <v>4.4176575349429564E-3</v>
      </c>
      <c r="G33" s="19">
        <v>-5.4177182486284714</v>
      </c>
    </row>
    <row r="34" spans="1:7" ht="13.8" x14ac:dyDescent="0.2">
      <c r="A34" s="30">
        <v>6</v>
      </c>
      <c r="B34" s="30">
        <v>-5.4188658716739253</v>
      </c>
      <c r="C34" s="30">
        <v>-0.10214225132999655</v>
      </c>
      <c r="D34" s="20">
        <v>6</v>
      </c>
      <c r="E34" s="10">
        <v>3.9858609250972071E-3</v>
      </c>
      <c r="F34" s="25">
        <f t="shared" si="0"/>
        <v>4.4126129956074348E-3</v>
      </c>
      <c r="G34" s="19">
        <v>-5.4188658716739253</v>
      </c>
    </row>
    <row r="35" spans="1:7" ht="13.8" x14ac:dyDescent="0.2">
      <c r="A35" s="30">
        <v>7</v>
      </c>
      <c r="B35" s="30">
        <v>-5.3570461837554735</v>
      </c>
      <c r="C35" s="30">
        <v>-4.0864674722203453E-2</v>
      </c>
      <c r="D35" s="20">
        <v>7</v>
      </c>
      <c r="E35" s="10">
        <v>4.5056339635123656E-3</v>
      </c>
      <c r="F35" s="25">
        <f t="shared" si="0"/>
        <v>4.6926871097264034E-3</v>
      </c>
      <c r="G35" s="19">
        <v>-5.3570461837554735</v>
      </c>
    </row>
    <row r="36" spans="1:7" ht="13.8" x14ac:dyDescent="0.2">
      <c r="A36" s="30">
        <v>8</v>
      </c>
      <c r="B36" s="30">
        <v>-4.676851996793526</v>
      </c>
      <c r="C36" s="30">
        <v>-2.458845364529072E-2</v>
      </c>
      <c r="D36" s="20">
        <v>8</v>
      </c>
      <c r="E36" s="10">
        <v>9.0004415596968337E-3</v>
      </c>
      <c r="F36" s="25">
        <f t="shared" si="0"/>
        <v>9.2224254492792191E-3</v>
      </c>
      <c r="G36" s="19">
        <v>-4.676851996793526</v>
      </c>
    </row>
    <row r="37" spans="1:7" ht="13.8" x14ac:dyDescent="0.2">
      <c r="A37" s="30">
        <v>9</v>
      </c>
      <c r="B37" s="30">
        <v>-5.8354063163195535</v>
      </c>
      <c r="C37" s="30">
        <v>-6.0240739111374175E-2</v>
      </c>
      <c r="D37" s="20">
        <v>9</v>
      </c>
      <c r="E37" s="10">
        <v>2.7438460560014165E-3</v>
      </c>
      <c r="F37" s="25">
        <f t="shared" si="0"/>
        <v>2.9137210871730181E-3</v>
      </c>
      <c r="G37" s="19">
        <v>-5.8354063163195535</v>
      </c>
    </row>
    <row r="38" spans="1:7" ht="13.8" x14ac:dyDescent="0.2">
      <c r="A38" s="30">
        <v>10</v>
      </c>
      <c r="B38" s="30">
        <v>-5.1216453799248161</v>
      </c>
      <c r="C38" s="30">
        <v>-0.2271606940843407</v>
      </c>
      <c r="D38" s="20">
        <v>10</v>
      </c>
      <c r="E38" s="10">
        <v>4.731331412164059E-3</v>
      </c>
      <c r="F38" s="25">
        <f t="shared" si="0"/>
        <v>5.9308137418528292E-3</v>
      </c>
      <c r="G38" s="19">
        <v>-5.1216453799248161</v>
      </c>
    </row>
    <row r="39" spans="1:7" ht="13.8" x14ac:dyDescent="0.2">
      <c r="A39" s="30">
        <v>11</v>
      </c>
      <c r="B39" s="30">
        <v>-4.9327110379095576</v>
      </c>
      <c r="C39" s="30">
        <v>-0.3548686763819946</v>
      </c>
      <c r="D39" s="20">
        <v>11</v>
      </c>
      <c r="E39" s="10">
        <v>5.0285632927485596E-3</v>
      </c>
      <c r="F39" s="25">
        <f t="shared" si="0"/>
        <v>7.1553701767234513E-3</v>
      </c>
      <c r="G39" s="19">
        <v>-4.9327110379095576</v>
      </c>
    </row>
    <row r="40" spans="1:7" ht="13.8" x14ac:dyDescent="0.2">
      <c r="A40" s="30">
        <v>12</v>
      </c>
      <c r="B40" s="30">
        <v>-4.9415424270647614</v>
      </c>
      <c r="C40" s="30">
        <v>1.8877161203697312E-2</v>
      </c>
      <c r="D40" s="20">
        <v>12</v>
      </c>
      <c r="E40" s="10">
        <v>7.2270915474098906E-3</v>
      </c>
      <c r="F40" s="25">
        <f t="shared" si="0"/>
        <v>7.0929027748235889E-3</v>
      </c>
      <c r="G40" s="19">
        <v>-4.9415424270647614</v>
      </c>
    </row>
    <row r="41" spans="1:7" ht="13.8" x14ac:dyDescent="0.2">
      <c r="A41" s="30">
        <v>13</v>
      </c>
      <c r="B41" s="30">
        <v>-5.6187545959369611</v>
      </c>
      <c r="C41" s="30">
        <v>0.37927939235985519</v>
      </c>
      <c r="D41" s="20">
        <v>13</v>
      </c>
      <c r="E41" s="10">
        <v>5.2750652443409908E-3</v>
      </c>
      <c r="F41" s="25">
        <f t="shared" si="0"/>
        <v>3.616034901640584E-3</v>
      </c>
      <c r="G41" s="19">
        <v>-5.6187545959369611</v>
      </c>
    </row>
    <row r="42" spans="1:7" ht="13.8" x14ac:dyDescent="0.2">
      <c r="A42" s="30">
        <v>14</v>
      </c>
      <c r="B42" s="30">
        <v>-5.303128743824284</v>
      </c>
      <c r="C42" s="30">
        <v>0.31337871089941505</v>
      </c>
      <c r="D42" s="20">
        <v>14</v>
      </c>
      <c r="E42" s="10">
        <v>6.7613389884691099E-3</v>
      </c>
      <c r="F42" s="25">
        <f t="shared" si="0"/>
        <v>4.9513629080333143E-3</v>
      </c>
      <c r="G42" s="19">
        <v>-5.303128743824284</v>
      </c>
    </row>
    <row r="43" spans="1:7" ht="13.8" x14ac:dyDescent="0.2">
      <c r="A43" s="30">
        <v>15</v>
      </c>
      <c r="B43" s="30">
        <v>-3.7935852021205156</v>
      </c>
      <c r="C43" s="30">
        <v>-0.14169208677371437</v>
      </c>
      <c r="D43" s="20">
        <v>15</v>
      </c>
      <c r="E43" s="10">
        <v>1.9165775645702134E-2</v>
      </c>
      <c r="F43" s="25">
        <f t="shared" si="0"/>
        <v>2.2018985428268498E-2</v>
      </c>
      <c r="G43" s="19">
        <v>-3.7935852021205156</v>
      </c>
    </row>
    <row r="44" spans="1:7" ht="13.8" x14ac:dyDescent="0.2">
      <c r="A44" s="30">
        <v>16</v>
      </c>
      <c r="B44" s="30">
        <v>-5.2254635968417675</v>
      </c>
      <c r="C44" s="30">
        <v>0.28117027826925778</v>
      </c>
      <c r="D44" s="20">
        <v>16</v>
      </c>
      <c r="E44" s="10">
        <v>7.0735556098364743E-3</v>
      </c>
      <c r="F44" s="25">
        <f t="shared" si="0"/>
        <v>5.3490994787207926E-3</v>
      </c>
      <c r="G44" s="19">
        <v>-5.2254635968417675</v>
      </c>
    </row>
    <row r="45" spans="1:7" ht="13.8" x14ac:dyDescent="0.2">
      <c r="A45" s="30">
        <v>17</v>
      </c>
      <c r="B45" s="30">
        <v>-4.1473694993227603</v>
      </c>
      <c r="C45" s="30">
        <v>0.24416202176916801</v>
      </c>
      <c r="D45" s="20">
        <v>17</v>
      </c>
      <c r="E45" s="10">
        <v>1.9778026952002727E-2</v>
      </c>
      <c r="F45" s="25">
        <f t="shared" si="0"/>
        <v>1.555999898146818E-2</v>
      </c>
      <c r="G45" s="19">
        <v>-4.1473694993227603</v>
      </c>
    </row>
    <row r="46" spans="1:7" ht="13.8" x14ac:dyDescent="0.2">
      <c r="A46" s="30">
        <v>18</v>
      </c>
      <c r="B46" s="30">
        <v>-4.8517111037977463</v>
      </c>
      <c r="C46" s="30">
        <v>-0.46229174881733126</v>
      </c>
      <c r="D46" s="20">
        <v>18</v>
      </c>
      <c r="E46" s="10">
        <v>4.8980752227357673E-3</v>
      </c>
      <c r="F46" s="25">
        <f t="shared" si="0"/>
        <v>7.7543933005487205E-3</v>
      </c>
      <c r="G46" s="19">
        <v>-4.8517111037977463</v>
      </c>
    </row>
    <row r="47" spans="1:7" ht="13.8" x14ac:dyDescent="0.2">
      <c r="A47" s="30">
        <v>19</v>
      </c>
      <c r="B47" s="30">
        <v>-4.833509808283833</v>
      </c>
      <c r="C47" s="30">
        <v>-0.17839340429698325</v>
      </c>
      <c r="D47" s="20">
        <v>19</v>
      </c>
      <c r="E47" s="10">
        <v>6.6141805689535231E-3</v>
      </c>
      <c r="F47" s="25">
        <f t="shared" si="0"/>
        <v>7.8957009957350867E-3</v>
      </c>
      <c r="G47" s="19">
        <v>-4.833509808283833</v>
      </c>
    </row>
    <row r="48" spans="1:7" ht="13.8" x14ac:dyDescent="0.2">
      <c r="A48" s="30">
        <v>20</v>
      </c>
      <c r="B48" s="30">
        <v>-3.7176760065533565</v>
      </c>
      <c r="C48" s="30">
        <v>-2.7130077590667767E-2</v>
      </c>
      <c r="D48" s="20">
        <v>20</v>
      </c>
      <c r="E48" s="10">
        <v>2.3094259603495766E-2</v>
      </c>
      <c r="F48" s="25">
        <f t="shared" si="0"/>
        <v>2.3714323631724692E-2</v>
      </c>
      <c r="G48" s="19">
        <v>-3.7176760065533565</v>
      </c>
    </row>
    <row r="49" spans="1:7" ht="14.4" thickBot="1" x14ac:dyDescent="0.25">
      <c r="A49" s="31">
        <v>21</v>
      </c>
      <c r="B49" s="31">
        <v>-4.63157741798189</v>
      </c>
      <c r="C49" s="31">
        <v>0.26945665756883308</v>
      </c>
      <c r="D49" s="20">
        <v>21</v>
      </c>
      <c r="E49" s="10">
        <v>1.2590767604474582E-2</v>
      </c>
      <c r="F49" s="25">
        <f t="shared" si="0"/>
        <v>9.6454432252216036E-3</v>
      </c>
      <c r="G49" s="19">
        <v>-4.63157741798189</v>
      </c>
    </row>
  </sheetData>
  <phoneticPr fontId="1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1025" r:id="rId3">
          <objectPr defaultSize="0" autoPict="0" r:id="rId4">
            <anchor moveWithCells="1" sizeWithCells="1">
              <from>
                <xdr:col>3</xdr:col>
                <xdr:colOff>60960</xdr:colOff>
                <xdr:row>3</xdr:row>
                <xdr:rowOff>99060</xdr:rowOff>
              </from>
              <to>
                <xdr:col>7</xdr:col>
                <xdr:colOff>99060</xdr:colOff>
                <xdr:row>6</xdr:row>
                <xdr:rowOff>167640</xdr:rowOff>
              </to>
            </anchor>
          </objectPr>
        </oleObject>
      </mc:Choice>
      <mc:Fallback>
        <oleObject progId="Equation.DSMT4" shapeId="1025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AA793-630C-4E7E-8E99-BB53A0347F38}">
  <dimension ref="A1:F6"/>
  <sheetViews>
    <sheetView workbookViewId="0">
      <selection activeCell="I9" sqref="I9"/>
    </sheetView>
  </sheetViews>
  <sheetFormatPr defaultRowHeight="13.2" x14ac:dyDescent="0.2"/>
  <sheetData>
    <row r="1" spans="1:6" ht="13.8" x14ac:dyDescent="0.2">
      <c r="A1" s="17"/>
      <c r="B1" s="17" t="s">
        <v>40</v>
      </c>
      <c r="C1" s="17" t="s">
        <v>41</v>
      </c>
      <c r="D1" s="17" t="s">
        <v>42</v>
      </c>
      <c r="E1" s="17" t="s">
        <v>43</v>
      </c>
      <c r="F1" s="17" t="s">
        <v>44</v>
      </c>
    </row>
    <row r="2" spans="1:6" ht="13.8" x14ac:dyDescent="0.2">
      <c r="A2" s="30" t="s">
        <v>40</v>
      </c>
      <c r="B2" s="30">
        <v>1</v>
      </c>
      <c r="C2" s="30"/>
      <c r="D2" s="30"/>
      <c r="E2" s="30"/>
      <c r="F2" s="30"/>
    </row>
    <row r="3" spans="1:6" ht="13.8" x14ac:dyDescent="0.2">
      <c r="A3" s="30" t="s">
        <v>41</v>
      </c>
      <c r="B3" s="32">
        <v>-0.33675327926258147</v>
      </c>
      <c r="C3" s="30">
        <v>1</v>
      </c>
      <c r="D3" s="30"/>
      <c r="E3" s="30"/>
      <c r="F3" s="30"/>
    </row>
    <row r="4" spans="1:6" ht="13.8" x14ac:dyDescent="0.2">
      <c r="A4" s="30" t="s">
        <v>42</v>
      </c>
      <c r="B4" s="32">
        <v>0.17680019268780761</v>
      </c>
      <c r="C4" s="32">
        <v>-0.21344437835742391</v>
      </c>
      <c r="D4" s="30">
        <v>1</v>
      </c>
      <c r="E4" s="30"/>
      <c r="F4" s="30"/>
    </row>
    <row r="5" spans="1:6" ht="13.8" x14ac:dyDescent="0.2">
      <c r="A5" s="30" t="s">
        <v>43</v>
      </c>
      <c r="B5" s="32">
        <v>9.0922715549541497E-2</v>
      </c>
      <c r="C5" s="32">
        <v>-0.12207876886032071</v>
      </c>
      <c r="D5" s="32">
        <v>-9.1740375435346563E-2</v>
      </c>
      <c r="E5" s="30">
        <v>1</v>
      </c>
      <c r="F5" s="30"/>
    </row>
    <row r="6" spans="1:6" ht="14.4" thickBot="1" x14ac:dyDescent="0.25">
      <c r="A6" s="31" t="s">
        <v>44</v>
      </c>
      <c r="B6" s="33">
        <v>-0.35370831097146233</v>
      </c>
      <c r="C6" s="33">
        <v>-0.24690101608212728</v>
      </c>
      <c r="D6" s="33">
        <v>7.6361622856859742E-3</v>
      </c>
      <c r="E6" s="33">
        <v>-2.5426986723869206E-2</v>
      </c>
      <c r="F6" s="31"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データ</vt:lpstr>
      <vt:lpstr>解析結果</vt:lpstr>
      <vt:lpstr>相関係数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2020-05-31T13:16:49Z</dcterms:created>
  <dcterms:modified xsi:type="dcterms:W3CDTF">2021-08-13T05:25:05Z</dcterms:modified>
</cp:coreProperties>
</file>