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5030" windowHeight="7245" activeTab="3"/>
  </bookViews>
  <sheets>
    <sheet name="分析結果" sheetId="7" r:id="rId1"/>
    <sheet name="初期値" sheetId="5" r:id="rId2"/>
    <sheet name="散布図" sheetId="9" r:id="rId3"/>
    <sheet name="データ" sheetId="8" r:id="rId4"/>
  </sheets>
  <definedNames>
    <definedName name="solver_adj" localSheetId="1" hidden="1">初期値!$B$15:$B$16</definedName>
    <definedName name="solver_adj" localSheetId="0" hidden="1">分析結果!$B$15:$B$16</definedName>
    <definedName name="solver_cvg" localSheetId="1" hidden="1">0.0001</definedName>
    <definedName name="solver_cvg" localSheetId="0" hidden="1">0.0001</definedName>
    <definedName name="solver_drv" localSheetId="1" hidden="1">1</definedName>
    <definedName name="solver_drv" localSheetId="0" hidden="1">1</definedName>
    <definedName name="solver_est" localSheetId="1" hidden="1">1</definedName>
    <definedName name="solver_est" localSheetId="0" hidden="1">1</definedName>
    <definedName name="solver_itr" localSheetId="1" hidden="1">100</definedName>
    <definedName name="solver_itr" localSheetId="0" hidden="1">100</definedName>
    <definedName name="solver_lin" localSheetId="1" hidden="1">2</definedName>
    <definedName name="solver_lin" localSheetId="0" hidden="1">2</definedName>
    <definedName name="solver_neg" localSheetId="1" hidden="1">2</definedName>
    <definedName name="solver_neg" localSheetId="0" hidden="1">2</definedName>
    <definedName name="solver_num" localSheetId="1" hidden="1">0</definedName>
    <definedName name="solver_num" localSheetId="0" hidden="1">0</definedName>
    <definedName name="solver_nwt" localSheetId="1" hidden="1">1</definedName>
    <definedName name="solver_nwt" localSheetId="0" hidden="1">1</definedName>
    <definedName name="solver_opt" localSheetId="1" hidden="1">初期値!$E$15</definedName>
    <definedName name="solver_opt" localSheetId="0" hidden="1">分析結果!$E$15</definedName>
    <definedName name="solver_pre" localSheetId="1" hidden="1">0.000001</definedName>
    <definedName name="solver_pre" localSheetId="0" hidden="1">0.000001</definedName>
    <definedName name="solver_scl" localSheetId="1" hidden="1">2</definedName>
    <definedName name="solver_scl" localSheetId="0" hidden="1">2</definedName>
    <definedName name="solver_sho" localSheetId="1" hidden="1">2</definedName>
    <definedName name="solver_sho" localSheetId="0" hidden="1">2</definedName>
    <definedName name="solver_tim" localSheetId="1" hidden="1">100</definedName>
    <definedName name="solver_tim" localSheetId="0" hidden="1">100</definedName>
    <definedName name="solver_tol" localSheetId="1" hidden="1">0.05</definedName>
    <definedName name="solver_tol" localSheetId="0" hidden="1">0.05</definedName>
    <definedName name="solver_typ" localSheetId="1" hidden="1">2</definedName>
    <definedName name="solver_typ" localSheetId="0" hidden="1">2</definedName>
    <definedName name="solver_val" localSheetId="1" hidden="1">0</definedName>
    <definedName name="solver_val" localSheetId="0" hidden="1">0</definedName>
  </definedNames>
  <calcPr calcId="124519"/>
</workbook>
</file>

<file path=xl/calcChain.xml><?xml version="1.0" encoding="utf-8"?>
<calcChain xmlns="http://schemas.openxmlformats.org/spreadsheetml/2006/main">
  <c r="C13" i="7"/>
  <c r="E16"/>
  <c r="E17"/>
  <c r="E18"/>
  <c r="E20"/>
  <c r="E21" s="1"/>
  <c r="E22" s="1"/>
  <c r="D2" i="5"/>
  <c r="E2" s="1"/>
  <c r="D12" i="7"/>
  <c r="E12" s="1"/>
  <c r="D11"/>
  <c r="E11" s="1"/>
  <c r="D10"/>
  <c r="E10" s="1"/>
  <c r="D9"/>
  <c r="E9" s="1"/>
  <c r="D8"/>
  <c r="E8" s="1"/>
  <c r="D7"/>
  <c r="E7" s="1"/>
  <c r="D6"/>
  <c r="E6" s="1"/>
  <c r="D5"/>
  <c r="E5" s="1"/>
  <c r="D4"/>
  <c r="E4" s="1"/>
  <c r="D3"/>
  <c r="E3" s="1"/>
  <c r="D2"/>
  <c r="E2" s="1"/>
  <c r="E15" s="1"/>
  <c r="D3" i="5"/>
  <c r="E3" s="1"/>
  <c r="D4"/>
  <c r="E4" s="1"/>
  <c r="D5"/>
  <c r="E5" s="1"/>
  <c r="D6"/>
  <c r="E6" s="1"/>
  <c r="D7"/>
  <c r="E7" s="1"/>
  <c r="D8"/>
  <c r="E8" s="1"/>
  <c r="D9"/>
  <c r="E9" s="1"/>
  <c r="D10"/>
  <c r="E10" s="1"/>
  <c r="D11"/>
  <c r="E11" s="1"/>
  <c r="D12"/>
  <c r="E12" s="1"/>
  <c r="E15" l="1"/>
</calcChain>
</file>

<file path=xl/sharedStrings.xml><?xml version="1.0" encoding="utf-8"?>
<sst xmlns="http://schemas.openxmlformats.org/spreadsheetml/2006/main" count="76" uniqueCount="34">
  <si>
    <t>企業</t>
    <rPh sb="0" eb="2">
      <t>キギョウ</t>
    </rPh>
    <phoneticPr fontId="2"/>
  </si>
  <si>
    <t>広告費(万円)</t>
    <rPh sb="0" eb="3">
      <t>コウコクヒ</t>
    </rPh>
    <rPh sb="4" eb="6">
      <t>マンエン</t>
    </rPh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</si>
  <si>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</si>
  <si>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</si>
  <si>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</si>
  <si>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</si>
  <si>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</si>
  <si>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</si>
  <si>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</si>
  <si>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</si>
  <si>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J</t>
    <phoneticPr fontId="2"/>
  </si>
  <si>
    <t>K</t>
    <phoneticPr fontId="2"/>
  </si>
  <si>
    <t>残差</t>
    <rPh sb="0" eb="2">
      <t>ザンサ</t>
    </rPh>
    <phoneticPr fontId="2"/>
  </si>
  <si>
    <t>I</t>
    <phoneticPr fontId="2"/>
  </si>
  <si>
    <t>L</t>
    <phoneticPr fontId="2"/>
  </si>
  <si>
    <r>
      <t>回帰係数</t>
    </r>
    <r>
      <rPr>
        <i/>
        <sz val="11"/>
        <rFont val="ＭＳ Ｐゴシック"/>
        <family val="3"/>
        <charset val="128"/>
      </rPr>
      <t>a</t>
    </r>
    <rPh sb="0" eb="4">
      <t>カイキケイスウ</t>
    </rPh>
    <phoneticPr fontId="2"/>
  </si>
  <si>
    <r>
      <t>定数項</t>
    </r>
    <r>
      <rPr>
        <i/>
        <sz val="11"/>
        <rFont val="ＭＳ Ｐゴシック"/>
        <family val="3"/>
        <charset val="128"/>
      </rPr>
      <t>b</t>
    </r>
    <rPh sb="0" eb="2">
      <t>テイスウ</t>
    </rPh>
    <rPh sb="2" eb="3">
      <t>コウ</t>
    </rPh>
    <phoneticPr fontId="2"/>
  </si>
  <si>
    <r>
      <t>決定係数</t>
    </r>
    <r>
      <rPr>
        <i/>
        <sz val="11"/>
        <rFont val="ＭＳ Ｐゴシック"/>
        <family val="3"/>
        <charset val="128"/>
      </rPr>
      <t>R</t>
    </r>
    <r>
      <rPr>
        <vertAlign val="superscript"/>
        <sz val="11"/>
        <rFont val="ＭＳ Ｐゴシック"/>
        <family val="3"/>
        <charset val="128"/>
      </rPr>
      <t>2</t>
    </r>
    <rPh sb="0" eb="2">
      <t>ケッテイ</t>
    </rPh>
    <rPh sb="2" eb="4">
      <t>ケイスウ</t>
    </rPh>
    <phoneticPr fontId="2"/>
  </si>
  <si>
    <r>
      <rPr>
        <i/>
        <sz val="11"/>
        <rFont val="ＭＳ Ｐゴシック"/>
        <family val="3"/>
        <charset val="128"/>
      </rPr>
      <t>t</t>
    </r>
    <r>
      <rPr>
        <sz val="11"/>
        <rFont val="ＭＳ Ｐゴシック"/>
        <family val="3"/>
        <charset val="128"/>
      </rPr>
      <t>値</t>
    </r>
    <rPh sb="1" eb="2">
      <t>チ</t>
    </rPh>
    <phoneticPr fontId="2"/>
  </si>
  <si>
    <t>広告費の偏差平方和</t>
    <rPh sb="0" eb="3">
      <t>コウコクヒ</t>
    </rPh>
    <rPh sb="4" eb="6">
      <t>ヘンサ</t>
    </rPh>
    <rPh sb="6" eb="8">
      <t>ヘイホウ</t>
    </rPh>
    <rPh sb="8" eb="9">
      <t>ワ</t>
    </rPh>
    <phoneticPr fontId="2"/>
  </si>
  <si>
    <r>
      <rPr>
        <i/>
        <sz val="11"/>
        <rFont val="ＭＳ Ｐゴシック"/>
        <family val="3"/>
        <charset val="128"/>
      </rPr>
      <t>P</t>
    </r>
    <r>
      <rPr>
        <sz val="11"/>
        <rFont val="ＭＳ Ｐゴシック"/>
        <family val="3"/>
        <charset val="128"/>
      </rPr>
      <t>値</t>
    </r>
    <rPh sb="1" eb="2">
      <t>チ</t>
    </rPh>
    <phoneticPr fontId="2"/>
  </si>
  <si>
    <r>
      <t>残差の平方和</t>
    </r>
    <r>
      <rPr>
        <i/>
        <sz val="11"/>
        <rFont val="ＭＳ Ｐゴシック"/>
        <family val="3"/>
        <charset val="128"/>
      </rPr>
      <t>S</t>
    </r>
    <r>
      <rPr>
        <i/>
        <vertAlign val="subscript"/>
        <sz val="11"/>
        <rFont val="ＭＳ Ｐゴシック"/>
        <family val="3"/>
        <charset val="128"/>
      </rPr>
      <t>e</t>
    </r>
    <rPh sb="0" eb="2">
      <t>ザンサ</t>
    </rPh>
    <rPh sb="3" eb="5">
      <t>ヘイホウ</t>
    </rPh>
    <rPh sb="5" eb="6">
      <t>ワ</t>
    </rPh>
    <phoneticPr fontId="2"/>
  </si>
  <si>
    <t>売上げ(万円)</t>
    <rPh sb="0" eb="2">
      <t>ウリアゲ</t>
    </rPh>
    <rPh sb="4" eb="6">
      <t>マンエン</t>
    </rPh>
    <phoneticPr fontId="2"/>
  </si>
  <si>
    <t>B</t>
    <phoneticPr fontId="2"/>
  </si>
  <si>
    <t>D</t>
    <phoneticPr fontId="2"/>
  </si>
  <si>
    <t>F</t>
    <phoneticPr fontId="2"/>
  </si>
  <si>
    <t>G</t>
    <phoneticPr fontId="2"/>
  </si>
  <si>
    <t>H</t>
    <phoneticPr fontId="2"/>
  </si>
  <si>
    <t>I</t>
    <phoneticPr fontId="2"/>
  </si>
  <si>
    <t>K</t>
    <phoneticPr fontId="2"/>
  </si>
  <si>
    <t>L</t>
    <phoneticPr fontId="2"/>
  </si>
  <si>
    <t>売上げの予測値</t>
    <rPh sb="0" eb="2">
      <t>ウリアゲ</t>
    </rPh>
    <rPh sb="4" eb="7">
      <t>ヨソクチ</t>
    </rPh>
    <phoneticPr fontId="2"/>
  </si>
  <si>
    <r>
      <t>売上げの偏差平方和</t>
    </r>
    <r>
      <rPr>
        <i/>
        <sz val="11"/>
        <rFont val="ＭＳ Ｐゴシック"/>
        <family val="3"/>
        <charset val="128"/>
      </rPr>
      <t>S</t>
    </r>
    <r>
      <rPr>
        <i/>
        <vertAlign val="subscript"/>
        <sz val="11"/>
        <rFont val="ＭＳ Ｐゴシック"/>
        <family val="3"/>
        <charset val="128"/>
      </rPr>
      <t>T</t>
    </r>
    <rPh sb="0" eb="2">
      <t>ウリアゲ</t>
    </rPh>
    <rPh sb="4" eb="6">
      <t>ヘンサ</t>
    </rPh>
    <rPh sb="6" eb="9">
      <t>ヘイホウワ</t>
    </rPh>
    <phoneticPr fontId="2"/>
  </si>
  <si>
    <r>
      <t>売上げの予測値の偏差平方和</t>
    </r>
    <r>
      <rPr>
        <i/>
        <sz val="11"/>
        <rFont val="ＭＳ Ｐゴシック"/>
        <family val="3"/>
        <charset val="128"/>
      </rPr>
      <t>S</t>
    </r>
    <r>
      <rPr>
        <i/>
        <vertAlign val="subscript"/>
        <sz val="11"/>
        <rFont val="ＭＳ Ｐゴシック"/>
        <family val="3"/>
        <charset val="128"/>
      </rPr>
      <t>R</t>
    </r>
    <rPh sb="0" eb="2">
      <t>ウリアゲ</t>
    </rPh>
    <rPh sb="4" eb="7">
      <t>ヨソクチ</t>
    </rPh>
    <rPh sb="8" eb="10">
      <t>ヘンサ</t>
    </rPh>
    <rPh sb="10" eb="13">
      <t>ヘイホウワ</t>
    </rPh>
    <phoneticPr fontId="2"/>
  </si>
</sst>
</file>

<file path=xl/styles.xml><?xml version="1.0" encoding="utf-8"?>
<styleSheet xmlns="http://schemas.openxmlformats.org/spreadsheetml/2006/main">
  <numFmts count="5">
    <numFmt numFmtId="176" formatCode="#,##0.0;[Red]\-#,##0.0"/>
    <numFmt numFmtId="177" formatCode="0.00000_ "/>
    <numFmt numFmtId="178" formatCode="0.000_ "/>
    <numFmt numFmtId="179" formatCode="0.0_ "/>
    <numFmt numFmtId="180" formatCode="#,##0.000_ ;[Red]\-#,##0.000\ 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i/>
      <sz val="11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i/>
      <vertAlign val="subscript"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ont="1" applyFill="1" applyBorder="1" applyAlignment="1">
      <alignment horizontal="center" vertical="center"/>
    </xf>
    <xf numFmtId="178" fontId="0" fillId="0" borderId="0" xfId="0" applyNumberForma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2" xfId="0" applyFont="1" applyBorder="1" applyAlignment="1">
      <alignment horizontal="right" vertical="center"/>
    </xf>
    <xf numFmtId="176" fontId="0" fillId="0" borderId="2" xfId="1" applyNumberFormat="1" applyFont="1" applyBorder="1" applyAlignment="1">
      <alignment horizontal="right" vertical="center"/>
    </xf>
    <xf numFmtId="180" fontId="3" fillId="0" borderId="0" xfId="0" applyNumberFormat="1" applyFont="1" applyAlignment="1">
      <alignment horizontal="right" vertical="center"/>
    </xf>
    <xf numFmtId="180" fontId="0" fillId="0" borderId="0" xfId="0" applyNumberFormat="1" applyFont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176" fontId="0" fillId="0" borderId="0" xfId="1" applyNumberFormat="1" applyFont="1" applyBorder="1" applyAlignment="1">
      <alignment horizontal="right" vertical="center"/>
    </xf>
    <xf numFmtId="0" fontId="0" fillId="0" borderId="3" xfId="0" applyFont="1" applyBorder="1" applyAlignment="1">
      <alignment horizontal="right" vertical="center"/>
    </xf>
    <xf numFmtId="176" fontId="0" fillId="0" borderId="3" xfId="1" applyNumberFormat="1" applyFont="1" applyBorder="1" applyAlignment="1">
      <alignment horizontal="right" vertical="center"/>
    </xf>
    <xf numFmtId="0" fontId="0" fillId="0" borderId="1" xfId="0" applyFont="1" applyFill="1" applyBorder="1" applyAlignment="1">
      <alignment horizontal="right" vertical="center"/>
    </xf>
    <xf numFmtId="176" fontId="0" fillId="0" borderId="1" xfId="1" applyNumberFormat="1" applyFont="1" applyFill="1" applyBorder="1" applyAlignment="1">
      <alignment horizontal="right" vertical="center"/>
    </xf>
    <xf numFmtId="0" fontId="0" fillId="0" borderId="1" xfId="0" applyFont="1" applyBorder="1">
      <alignment vertical="center"/>
    </xf>
    <xf numFmtId="0" fontId="0" fillId="0" borderId="2" xfId="0" applyFont="1" applyFill="1" applyBorder="1" applyAlignment="1">
      <alignment horizontal="right" vertical="center"/>
    </xf>
    <xf numFmtId="178" fontId="0" fillId="0" borderId="2" xfId="1" applyNumberFormat="1" applyFont="1" applyFill="1" applyBorder="1" applyAlignment="1">
      <alignment horizontal="right" vertical="center"/>
    </xf>
    <xf numFmtId="178" fontId="0" fillId="0" borderId="0" xfId="0" applyNumberFormat="1" applyFont="1" applyBorder="1">
      <alignment vertical="center"/>
    </xf>
    <xf numFmtId="0" fontId="0" fillId="0" borderId="3" xfId="0" applyFont="1" applyFill="1" applyBorder="1" applyAlignment="1">
      <alignment horizontal="right" vertical="center"/>
    </xf>
    <xf numFmtId="178" fontId="0" fillId="0" borderId="3" xfId="0" applyNumberFormat="1" applyFont="1" applyBorder="1">
      <alignment vertical="center"/>
    </xf>
    <xf numFmtId="0" fontId="0" fillId="0" borderId="0" xfId="0" applyFont="1" applyBorder="1">
      <alignment vertical="center"/>
    </xf>
    <xf numFmtId="0" fontId="0" fillId="0" borderId="2" xfId="0" applyFont="1" applyBorder="1">
      <alignment vertical="center"/>
    </xf>
    <xf numFmtId="179" fontId="0" fillId="0" borderId="1" xfId="0" applyNumberFormat="1" applyFont="1" applyBorder="1">
      <alignment vertical="center"/>
    </xf>
    <xf numFmtId="178" fontId="0" fillId="0" borderId="1" xfId="0" applyNumberFormat="1" applyFont="1" applyBorder="1">
      <alignment vertical="center"/>
    </xf>
    <xf numFmtId="178" fontId="0" fillId="0" borderId="2" xfId="0" applyNumberFormat="1" applyFont="1" applyBorder="1">
      <alignment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178" fontId="0" fillId="0" borderId="3" xfId="0" applyNumberFormat="1" applyBorder="1">
      <alignment vertical="center"/>
    </xf>
    <xf numFmtId="177" fontId="0" fillId="0" borderId="3" xfId="0" applyNumberFormat="1" applyFont="1" applyBorder="1">
      <alignment vertical="center"/>
    </xf>
    <xf numFmtId="178" fontId="0" fillId="0" borderId="0" xfId="0" applyNumberFormat="1" applyFont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176" fontId="1" fillId="0" borderId="2" xfId="1" applyNumberForma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1" fillId="0" borderId="0" xfId="1" applyNumberForma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176" fontId="1" fillId="0" borderId="3" xfId="1" applyNumberFormat="1" applyBorder="1" applyAlignment="1">
      <alignment horizontal="right" vertical="center"/>
    </xf>
    <xf numFmtId="0" fontId="0" fillId="0" borderId="1" xfId="0" applyFill="1" applyBorder="1" applyAlignment="1">
      <alignment horizontal="right" vertical="center"/>
    </xf>
    <xf numFmtId="176" fontId="1" fillId="0" borderId="1" xfId="1" applyNumberFormat="1" applyFill="1" applyBorder="1" applyAlignment="1">
      <alignment horizontal="right" vertical="center"/>
    </xf>
    <xf numFmtId="0" fontId="0" fillId="0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/>
            </a:pPr>
            <a:r>
              <a:rPr lang="ja-JP" altLang="en-US"/>
              <a:t>広告費</a:t>
            </a:r>
            <a:r>
              <a:rPr lang="en-US" altLang="ja-JP"/>
              <a:t>(</a:t>
            </a:r>
            <a:r>
              <a:rPr lang="ja-JP" altLang="en-US"/>
              <a:t>万円</a:t>
            </a:r>
            <a:r>
              <a:rPr lang="en-US" altLang="ja-JP"/>
              <a:t>)</a:t>
            </a:r>
            <a:r>
              <a:rPr lang="ja-JP" altLang="en-US"/>
              <a:t>残差グラフ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分析結果!$E$1</c:f>
              <c:strCache>
                <c:ptCount val="1"/>
                <c:pt idx="0">
                  <c:v>残差</c:v>
                </c:pt>
              </c:strCache>
            </c:strRef>
          </c:tx>
          <c:spPr>
            <a:ln w="28575">
              <a:noFill/>
            </a:ln>
          </c:spPr>
          <c:xVal>
            <c:numRef>
              <c:f>分析結果!$B$2:$B$12</c:f>
              <c:numCache>
                <c:formatCode>#,##0.0;[Red]\-#,##0.0</c:formatCode>
                <c:ptCount val="11"/>
                <c:pt idx="0">
                  <c:v>268.78440000000001</c:v>
                </c:pt>
                <c:pt idx="1">
                  <c:v>252.14769999999999</c:v>
                </c:pt>
                <c:pt idx="2">
                  <c:v>300.68990000000002</c:v>
                </c:pt>
                <c:pt idx="3">
                  <c:v>206.7501</c:v>
                </c:pt>
                <c:pt idx="4">
                  <c:v>280.35410000000002</c:v>
                </c:pt>
                <c:pt idx="5">
                  <c:v>172.65299999999999</c:v>
                </c:pt>
                <c:pt idx="6">
                  <c:v>244.57409999999999</c:v>
                </c:pt>
                <c:pt idx="7">
                  <c:v>212.3535</c:v>
                </c:pt>
                <c:pt idx="8">
                  <c:v>265.47699999999998</c:v>
                </c:pt>
                <c:pt idx="9">
                  <c:v>153.624</c:v>
                </c:pt>
                <c:pt idx="10">
                  <c:v>225.0214</c:v>
                </c:pt>
              </c:numCache>
            </c:numRef>
          </c:xVal>
          <c:yVal>
            <c:numRef>
              <c:f>分析結果!$E$2:$E$12</c:f>
              <c:numCache>
                <c:formatCode>0.000_ </c:formatCode>
                <c:ptCount val="11"/>
                <c:pt idx="0">
                  <c:v>-396.3833919734102</c:v>
                </c:pt>
                <c:pt idx="1">
                  <c:v>-512.64363110671638</c:v>
                </c:pt>
                <c:pt idx="2">
                  <c:v>395.42125079154357</c:v>
                </c:pt>
                <c:pt idx="3">
                  <c:v>357.7312543965254</c:v>
                </c:pt>
                <c:pt idx="4">
                  <c:v>315.50736597201285</c:v>
                </c:pt>
                <c:pt idx="5">
                  <c:v>180.55129356341081</c:v>
                </c:pt>
                <c:pt idx="6">
                  <c:v>-602.63609882026594</c:v>
                </c:pt>
                <c:pt idx="7">
                  <c:v>-349.05659184223759</c:v>
                </c:pt>
                <c:pt idx="8">
                  <c:v>86.045971022286722</c:v>
                </c:pt>
                <c:pt idx="9">
                  <c:v>-52.478235255266782</c:v>
                </c:pt>
                <c:pt idx="10">
                  <c:v>577.93698832551263</c:v>
                </c:pt>
              </c:numCache>
            </c:numRef>
          </c:yVal>
        </c:ser>
        <c:axId val="66340736"/>
        <c:axId val="66568192"/>
      </c:scatterChart>
      <c:valAx>
        <c:axId val="663407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広告費</a:t>
                </a:r>
                <a:r>
                  <a:rPr lang="en-US" altLang="ja-JP"/>
                  <a:t>(</a:t>
                </a:r>
                <a:r>
                  <a:rPr lang="ja-JP" altLang="en-US"/>
                  <a:t>万円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layout/>
        </c:title>
        <c:numFmt formatCode="#,##0.0;[Red]\-#,##0.0" sourceLinked="1"/>
        <c:tickLblPos val="nextTo"/>
        <c:crossAx val="66568192"/>
        <c:crosses val="autoZero"/>
        <c:crossBetween val="midCat"/>
      </c:valAx>
      <c:valAx>
        <c:axId val="6656819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残差</a:t>
                </a:r>
                <a:endParaRPr lang="en-US" altLang="en-US"/>
              </a:p>
            </c:rich>
          </c:tx>
          <c:layout/>
        </c:title>
        <c:numFmt formatCode="0.000_ " sourceLinked="0"/>
        <c:tickLblPos val="nextTo"/>
        <c:txPr>
          <a:bodyPr/>
          <a:lstStyle/>
          <a:p>
            <a:pPr>
              <a:defRPr baseline="0">
                <a:solidFill>
                  <a:sysClr val="windowText" lastClr="000000"/>
                </a:solidFill>
              </a:defRPr>
            </a:pPr>
            <a:endParaRPr lang="ja-JP"/>
          </a:p>
        </c:txPr>
        <c:crossAx val="66340736"/>
        <c:crosses val="autoZero"/>
        <c:crossBetween val="midCat"/>
      </c:valAx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散布図!$C$1</c:f>
              <c:strCache>
                <c:ptCount val="1"/>
                <c:pt idx="0">
                  <c:v>売上げ(万円)</c:v>
                </c:pt>
              </c:strCache>
            </c:strRef>
          </c:tx>
          <c:spPr>
            <a:ln w="28575">
              <a:noFill/>
            </a:ln>
          </c:spPr>
          <c:xVal>
            <c:numRef>
              <c:f>散布図!$B$2:$B$12</c:f>
              <c:numCache>
                <c:formatCode>#,##0.0;[Red]\-#,##0.0</c:formatCode>
                <c:ptCount val="11"/>
                <c:pt idx="0">
                  <c:v>268.78440000000001</c:v>
                </c:pt>
                <c:pt idx="1">
                  <c:v>252.14769999999999</c:v>
                </c:pt>
                <c:pt idx="2">
                  <c:v>300.68990000000002</c:v>
                </c:pt>
                <c:pt idx="3">
                  <c:v>206.7501</c:v>
                </c:pt>
                <c:pt idx="4">
                  <c:v>280.35410000000002</c:v>
                </c:pt>
                <c:pt idx="5">
                  <c:v>172.65299999999999</c:v>
                </c:pt>
                <c:pt idx="6">
                  <c:v>244.57409999999999</c:v>
                </c:pt>
                <c:pt idx="7">
                  <c:v>212.3535</c:v>
                </c:pt>
                <c:pt idx="8">
                  <c:v>265.47699999999998</c:v>
                </c:pt>
                <c:pt idx="9">
                  <c:v>153.624</c:v>
                </c:pt>
                <c:pt idx="10">
                  <c:v>225.0214</c:v>
                </c:pt>
              </c:numCache>
            </c:numRef>
          </c:xVal>
          <c:yVal>
            <c:numRef>
              <c:f>散布図!$C$2:$C$12</c:f>
              <c:numCache>
                <c:formatCode>#,##0.0;[Red]\-#,##0.0</c:formatCode>
                <c:ptCount val="11"/>
                <c:pt idx="0">
                  <c:v>3233.4899</c:v>
                </c:pt>
                <c:pt idx="1">
                  <c:v>2814.7411000000002</c:v>
                </c:pt>
                <c:pt idx="2">
                  <c:v>4605.4004999999997</c:v>
                </c:pt>
                <c:pt idx="3">
                  <c:v>2859.6966000000002</c:v>
                </c:pt>
                <c:pt idx="4">
                  <c:v>4155.741</c:v>
                </c:pt>
                <c:pt idx="5">
                  <c:v>2062.5630000000001</c:v>
                </c:pt>
                <c:pt idx="6">
                  <c:v>2587.0454</c:v>
                </c:pt>
                <c:pt idx="7">
                  <c:v>2254.7898</c:v>
                </c:pt>
                <c:pt idx="8">
                  <c:v>3655.7840999999999</c:v>
                </c:pt>
                <c:pt idx="9">
                  <c:v>1483.5481</c:v>
                </c:pt>
                <c:pt idx="10">
                  <c:v>3412.1111999999998</c:v>
                </c:pt>
              </c:numCache>
            </c:numRef>
          </c:yVal>
        </c:ser>
        <c:axId val="92779264"/>
        <c:axId val="92781184"/>
      </c:scatterChart>
      <c:valAx>
        <c:axId val="92779264"/>
        <c:scaling>
          <c:orientation val="minMax"/>
          <c:max val="500"/>
          <c:min val="0"/>
        </c:scaling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ja-JP" b="0"/>
                  <a:t>広告費</a:t>
                </a:r>
                <a:r>
                  <a:rPr lang="en-US" b="0"/>
                  <a:t>(</a:t>
                </a:r>
                <a:r>
                  <a:rPr lang="ja-JP" b="0"/>
                  <a:t>万円</a:t>
                </a:r>
                <a:r>
                  <a:rPr lang="en-US" b="0"/>
                  <a:t>)</a:t>
                </a:r>
                <a:endParaRPr lang="ja-JP" b="0"/>
              </a:p>
            </c:rich>
          </c:tx>
          <c:layout>
            <c:manualLayout>
              <c:xMode val="edge"/>
              <c:yMode val="edge"/>
              <c:x val="0.72582966259652715"/>
              <c:y val="0.87962962962963265"/>
            </c:manualLayout>
          </c:layout>
        </c:title>
        <c:numFmt formatCode="#,##0.0;[Red]\-#,##0.0" sourceLinked="1"/>
        <c:majorTickMark val="none"/>
        <c:tickLblPos val="nextTo"/>
        <c:crossAx val="92781184"/>
        <c:crosses val="autoZero"/>
        <c:crossBetween val="midCat"/>
        <c:majorUnit val="100"/>
      </c:valAx>
      <c:valAx>
        <c:axId val="92781184"/>
        <c:scaling>
          <c:orientation val="minMax"/>
          <c:max val="5000"/>
          <c:min val="0"/>
        </c:scaling>
        <c:axPos val="l"/>
        <c:title>
          <c:tx>
            <c:rich>
              <a:bodyPr rot="0" vert="wordArtVertRtl"/>
              <a:lstStyle/>
              <a:p>
                <a:pPr>
                  <a:defRPr b="0"/>
                </a:pPr>
                <a:r>
                  <a:rPr lang="ja-JP" b="0"/>
                  <a:t>売上</a:t>
                </a:r>
                <a:r>
                  <a:rPr lang="ja-JP" altLang="en-US" b="0"/>
                  <a:t>げ</a:t>
                </a:r>
                <a:r>
                  <a:rPr lang="en-US" b="0"/>
                  <a:t>(</a:t>
                </a:r>
                <a:r>
                  <a:rPr lang="ja-JP" b="0"/>
                  <a:t>万円</a:t>
                </a:r>
                <a:r>
                  <a:rPr lang="en-US" b="0"/>
                  <a:t>)</a:t>
                </a:r>
                <a:endParaRPr lang="ja-JP" b="0"/>
              </a:p>
            </c:rich>
          </c:tx>
          <c:layout>
            <c:manualLayout>
              <c:xMode val="edge"/>
              <c:yMode val="edge"/>
              <c:x val="3.0555441439385288E-2"/>
              <c:y val="2.9239938757655411E-2"/>
            </c:manualLayout>
          </c:layout>
        </c:title>
        <c:numFmt formatCode="#,##0.0;[Red]\-#,##0.0" sourceLinked="1"/>
        <c:majorTickMark val="none"/>
        <c:tickLblPos val="nextTo"/>
        <c:crossAx val="92779264"/>
        <c:crosses val="autoZero"/>
        <c:crossBetween val="midCat"/>
        <c:majorUnit val="1000"/>
      </c:valAx>
    </c:plotArea>
    <c:plotVisOnly val="1"/>
  </c:chart>
  <c:txPr>
    <a:bodyPr/>
    <a:lstStyle/>
    <a:p>
      <a:pPr>
        <a:defRPr sz="1050"/>
      </a:pPr>
      <a:endParaRPr lang="ja-JP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280147</xdr:colOff>
      <xdr:row>24</xdr:row>
      <xdr:rowOff>0</xdr:rowOff>
    </xdr:from>
    <xdr:to>
      <xdr:col>4</xdr:col>
      <xdr:colOff>504265</xdr:colOff>
      <xdr:row>40</xdr:row>
      <xdr:rowOff>56029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438150</xdr:colOff>
      <xdr:row>0</xdr:row>
      <xdr:rowOff>85725</xdr:rowOff>
    </xdr:from>
    <xdr:to>
      <xdr:col>8</xdr:col>
      <xdr:colOff>295275</xdr:colOff>
      <xdr:row>16</xdr:row>
      <xdr:rowOff>85725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2"/>
  <sheetViews>
    <sheetView workbookViewId="0"/>
  </sheetViews>
  <sheetFormatPr defaultRowHeight="13.5"/>
  <cols>
    <col min="1" max="1" width="9" style="5"/>
    <col min="2" max="2" width="12.375" style="5" bestFit="1" customWidth="1"/>
    <col min="3" max="3" width="12.25" style="5" bestFit="1" customWidth="1"/>
    <col min="4" max="4" width="30" style="5" bestFit="1" customWidth="1"/>
    <col min="5" max="5" width="13.875" style="5" bestFit="1" customWidth="1"/>
    <col min="6" max="7" width="9" style="22"/>
    <col min="8" max="16384" width="9" style="5"/>
  </cols>
  <sheetData>
    <row r="1" spans="1:5">
      <c r="A1" s="4" t="s">
        <v>0</v>
      </c>
      <c r="B1" s="4" t="s">
        <v>1</v>
      </c>
      <c r="C1" s="32" t="s">
        <v>22</v>
      </c>
      <c r="D1" s="41" t="s">
        <v>31</v>
      </c>
      <c r="E1" s="2" t="s">
        <v>12</v>
      </c>
    </row>
    <row r="2" spans="1:5">
      <c r="A2" s="6" t="s">
        <v>2</v>
      </c>
      <c r="B2" s="7">
        <v>268.78440000000001</v>
      </c>
      <c r="C2" s="7">
        <v>3233.4899</v>
      </c>
      <c r="D2" s="8">
        <f>SUMPRODUCT(B2,$B$15)+$B$16</f>
        <v>3629.8732919734102</v>
      </c>
      <c r="E2" s="31">
        <f>C2-D2</f>
        <v>-396.3833919734102</v>
      </c>
    </row>
    <row r="3" spans="1:5">
      <c r="A3" s="10" t="s">
        <v>3</v>
      </c>
      <c r="B3" s="11">
        <v>252.14769999999999</v>
      </c>
      <c r="C3" s="11">
        <v>2814.7411000000002</v>
      </c>
      <c r="D3" s="8">
        <f t="shared" ref="D3:D12" si="0">SUMPRODUCT(B3,$B$15)+$B$16</f>
        <v>3327.3847311067166</v>
      </c>
      <c r="E3" s="31">
        <f t="shared" ref="E3:E11" si="1">C3-D3</f>
        <v>-512.64363110671638</v>
      </c>
    </row>
    <row r="4" spans="1:5">
      <c r="A4" s="10" t="s">
        <v>4</v>
      </c>
      <c r="B4" s="11">
        <v>300.68990000000002</v>
      </c>
      <c r="C4" s="11">
        <v>4605.4004999999997</v>
      </c>
      <c r="D4" s="8">
        <f t="shared" si="0"/>
        <v>4209.9792492084562</v>
      </c>
      <c r="E4" s="31">
        <f t="shared" si="1"/>
        <v>395.42125079154357</v>
      </c>
    </row>
    <row r="5" spans="1:5">
      <c r="A5" s="10" t="s">
        <v>5</v>
      </c>
      <c r="B5" s="11">
        <v>206.7501</v>
      </c>
      <c r="C5" s="11">
        <v>2859.6966000000002</v>
      </c>
      <c r="D5" s="8">
        <f t="shared" si="0"/>
        <v>2501.9653456034748</v>
      </c>
      <c r="E5" s="31">
        <f t="shared" si="1"/>
        <v>357.7312543965254</v>
      </c>
    </row>
    <row r="6" spans="1:5">
      <c r="A6" s="10" t="s">
        <v>6</v>
      </c>
      <c r="B6" s="11">
        <v>280.35410000000002</v>
      </c>
      <c r="C6" s="11">
        <v>4155.741</v>
      </c>
      <c r="D6" s="8">
        <f t="shared" si="0"/>
        <v>3840.2336340279871</v>
      </c>
      <c r="E6" s="31">
        <f t="shared" si="1"/>
        <v>315.50736597201285</v>
      </c>
    </row>
    <row r="7" spans="1:5">
      <c r="A7" s="10" t="s">
        <v>7</v>
      </c>
      <c r="B7" s="11">
        <v>172.65299999999999</v>
      </c>
      <c r="C7" s="11">
        <v>2062.5630000000001</v>
      </c>
      <c r="D7" s="8">
        <f t="shared" si="0"/>
        <v>1882.0117064365893</v>
      </c>
      <c r="E7" s="31">
        <f t="shared" si="1"/>
        <v>180.55129356341081</v>
      </c>
    </row>
    <row r="8" spans="1:5">
      <c r="A8" s="10" t="s">
        <v>8</v>
      </c>
      <c r="B8" s="11">
        <v>244.57409999999999</v>
      </c>
      <c r="C8" s="11">
        <v>2587.0454</v>
      </c>
      <c r="D8" s="8">
        <f t="shared" si="0"/>
        <v>3189.6814988202659</v>
      </c>
      <c r="E8" s="31">
        <f t="shared" si="1"/>
        <v>-602.63609882026594</v>
      </c>
    </row>
    <row r="9" spans="1:5">
      <c r="A9" s="10" t="s">
        <v>9</v>
      </c>
      <c r="B9" s="11">
        <v>212.3535</v>
      </c>
      <c r="C9" s="11">
        <v>2254.7898</v>
      </c>
      <c r="D9" s="8">
        <f t="shared" si="0"/>
        <v>2603.8463918422376</v>
      </c>
      <c r="E9" s="31">
        <f t="shared" si="1"/>
        <v>-349.05659184223759</v>
      </c>
    </row>
    <row r="10" spans="1:5">
      <c r="A10" s="10" t="s">
        <v>13</v>
      </c>
      <c r="B10" s="11">
        <v>265.47699999999998</v>
      </c>
      <c r="C10" s="11">
        <v>3655.7840999999999</v>
      </c>
      <c r="D10" s="8">
        <f t="shared" si="0"/>
        <v>3569.7381289777131</v>
      </c>
      <c r="E10" s="31">
        <f t="shared" si="1"/>
        <v>86.045971022286722</v>
      </c>
    </row>
    <row r="11" spans="1:5">
      <c r="A11" s="10" t="s">
        <v>10</v>
      </c>
      <c r="B11" s="11">
        <v>153.624</v>
      </c>
      <c r="C11" s="11">
        <v>1483.5481</v>
      </c>
      <c r="D11" s="8">
        <f t="shared" si="0"/>
        <v>1536.0263352552668</v>
      </c>
      <c r="E11" s="31">
        <f t="shared" si="1"/>
        <v>-52.478235255266782</v>
      </c>
    </row>
    <row r="12" spans="1:5">
      <c r="A12" s="12" t="s">
        <v>11</v>
      </c>
      <c r="B12" s="13">
        <v>225.0214</v>
      </c>
      <c r="C12" s="13">
        <v>3412.1111999999998</v>
      </c>
      <c r="D12" s="8">
        <f t="shared" si="0"/>
        <v>2834.1742116744872</v>
      </c>
      <c r="E12" s="31">
        <f>C12-D12</f>
        <v>577.93698832551263</v>
      </c>
    </row>
    <row r="13" spans="1:5">
      <c r="A13" s="14" t="s">
        <v>14</v>
      </c>
      <c r="B13" s="15">
        <v>230</v>
      </c>
      <c r="C13" s="24">
        <f>B15*B13+B16</f>
        <v>2924.6951412537255</v>
      </c>
      <c r="D13" s="23"/>
      <c r="E13" s="23"/>
    </row>
    <row r="15" spans="1:5" ht="16.5">
      <c r="A15" s="17" t="s">
        <v>15</v>
      </c>
      <c r="B15" s="18">
        <v>18.182004896806049</v>
      </c>
      <c r="C15" s="19"/>
      <c r="D15" s="1" t="s">
        <v>21</v>
      </c>
      <c r="E15" s="25">
        <f>SUMSQ(E2:E12)</f>
        <v>1665576.3781755711</v>
      </c>
    </row>
    <row r="16" spans="1:5" ht="16.5">
      <c r="A16" s="20" t="s">
        <v>16</v>
      </c>
      <c r="B16" s="21">
        <v>-1257.1659850116655</v>
      </c>
      <c r="D16" s="27" t="s">
        <v>32</v>
      </c>
      <c r="E16" s="19">
        <f>VAR(C2:C12)*(11-1)</f>
        <v>8524325.7010450959</v>
      </c>
    </row>
    <row r="17" spans="3:6" ht="16.5">
      <c r="D17" s="27" t="s">
        <v>33</v>
      </c>
      <c r="E17" s="19">
        <f>E16-E15</f>
        <v>6858749.3228695244</v>
      </c>
    </row>
    <row r="18" spans="3:6" ht="15.75">
      <c r="D18" s="28" t="s">
        <v>17</v>
      </c>
      <c r="E18" s="29">
        <f>1-(E15/E16)</f>
        <v>0.80460901699575271</v>
      </c>
    </row>
    <row r="20" spans="3:6">
      <c r="D20" s="23" t="s">
        <v>19</v>
      </c>
      <c r="E20" s="26">
        <f>VAR(B2:B12)*(11-1)</f>
        <v>20747.191803169088</v>
      </c>
    </row>
    <row r="21" spans="3:6">
      <c r="D21" s="27" t="s">
        <v>18</v>
      </c>
      <c r="E21" s="19">
        <f>B15/SQRT((E15/(11-1-1))/E20)</f>
        <v>6.0878004672501769</v>
      </c>
    </row>
    <row r="22" spans="3:6">
      <c r="C22"/>
      <c r="D22" s="28" t="s">
        <v>20</v>
      </c>
      <c r="E22" s="30">
        <f>TDIST(E21,(11-1-1),2)</f>
        <v>1.8191925331714862E-4</v>
      </c>
      <c r="F22" s="3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6"/>
  <sheetViews>
    <sheetView workbookViewId="0"/>
  </sheetViews>
  <sheetFormatPr defaultRowHeight="13.5"/>
  <cols>
    <col min="1" max="1" width="9" style="5"/>
    <col min="2" max="2" width="12.375" style="5" bestFit="1" customWidth="1"/>
    <col min="3" max="3" width="12.25" style="5" bestFit="1" customWidth="1"/>
    <col min="4" max="4" width="15.375" style="5" bestFit="1" customWidth="1"/>
    <col min="5" max="5" width="11" style="5" bestFit="1" customWidth="1"/>
    <col min="6" max="16384" width="9" style="5"/>
  </cols>
  <sheetData>
    <row r="1" spans="1:5">
      <c r="A1" s="4" t="s">
        <v>0</v>
      </c>
      <c r="B1" s="4" t="s">
        <v>1</v>
      </c>
      <c r="C1" s="32" t="s">
        <v>22</v>
      </c>
      <c r="D1" s="41" t="s">
        <v>31</v>
      </c>
      <c r="E1" s="2" t="s">
        <v>12</v>
      </c>
    </row>
    <row r="2" spans="1:5">
      <c r="A2" s="6" t="s">
        <v>2</v>
      </c>
      <c r="B2" s="7">
        <v>268.78440000000001</v>
      </c>
      <c r="C2" s="7">
        <v>3233.4899</v>
      </c>
      <c r="D2" s="8">
        <f>SUMPRODUCT(B2,$B$15)+$B$16</f>
        <v>0</v>
      </c>
      <c r="E2" s="9">
        <f>C2-D2</f>
        <v>3233.4899</v>
      </c>
    </row>
    <row r="3" spans="1:5">
      <c r="A3" s="10" t="s">
        <v>3</v>
      </c>
      <c r="B3" s="11">
        <v>252.14769999999999</v>
      </c>
      <c r="C3" s="11">
        <v>2814.7411000000002</v>
      </c>
      <c r="D3" s="8">
        <f t="shared" ref="D3:D12" si="0">SUMPRODUCT(B3,$B$15)+$B$16</f>
        <v>0</v>
      </c>
      <c r="E3" s="9">
        <f t="shared" ref="E3:E11" si="1">C3-D3</f>
        <v>2814.7411000000002</v>
      </c>
    </row>
    <row r="4" spans="1:5">
      <c r="A4" s="10" t="s">
        <v>4</v>
      </c>
      <c r="B4" s="11">
        <v>300.68990000000002</v>
      </c>
      <c r="C4" s="11">
        <v>4605.4004999999997</v>
      </c>
      <c r="D4" s="8">
        <f t="shared" si="0"/>
        <v>0</v>
      </c>
      <c r="E4" s="9">
        <f t="shared" si="1"/>
        <v>4605.4004999999997</v>
      </c>
    </row>
    <row r="5" spans="1:5">
      <c r="A5" s="10" t="s">
        <v>5</v>
      </c>
      <c r="B5" s="11">
        <v>206.7501</v>
      </c>
      <c r="C5" s="11">
        <v>2859.6966000000002</v>
      </c>
      <c r="D5" s="8">
        <f t="shared" si="0"/>
        <v>0</v>
      </c>
      <c r="E5" s="9">
        <f t="shared" si="1"/>
        <v>2859.6966000000002</v>
      </c>
    </row>
    <row r="6" spans="1:5">
      <c r="A6" s="10" t="s">
        <v>6</v>
      </c>
      <c r="B6" s="11">
        <v>280.35410000000002</v>
      </c>
      <c r="C6" s="11">
        <v>4155.741</v>
      </c>
      <c r="D6" s="8">
        <f t="shared" si="0"/>
        <v>0</v>
      </c>
      <c r="E6" s="9">
        <f t="shared" si="1"/>
        <v>4155.741</v>
      </c>
    </row>
    <row r="7" spans="1:5">
      <c r="A7" s="10" t="s">
        <v>7</v>
      </c>
      <c r="B7" s="11">
        <v>172.65299999999999</v>
      </c>
      <c r="C7" s="11">
        <v>2062.5630000000001</v>
      </c>
      <c r="D7" s="8">
        <f t="shared" si="0"/>
        <v>0</v>
      </c>
      <c r="E7" s="9">
        <f t="shared" si="1"/>
        <v>2062.5630000000001</v>
      </c>
    </row>
    <row r="8" spans="1:5">
      <c r="A8" s="10" t="s">
        <v>8</v>
      </c>
      <c r="B8" s="11">
        <v>244.57409999999999</v>
      </c>
      <c r="C8" s="11">
        <v>2587.0454</v>
      </c>
      <c r="D8" s="8">
        <f t="shared" si="0"/>
        <v>0</v>
      </c>
      <c r="E8" s="9">
        <f t="shared" si="1"/>
        <v>2587.0454</v>
      </c>
    </row>
    <row r="9" spans="1:5">
      <c r="A9" s="10" t="s">
        <v>9</v>
      </c>
      <c r="B9" s="11">
        <v>212.3535</v>
      </c>
      <c r="C9" s="11">
        <v>2254.7898</v>
      </c>
      <c r="D9" s="8">
        <f t="shared" si="0"/>
        <v>0</v>
      </c>
      <c r="E9" s="9">
        <f t="shared" si="1"/>
        <v>2254.7898</v>
      </c>
    </row>
    <row r="10" spans="1:5">
      <c r="A10" s="10" t="s">
        <v>13</v>
      </c>
      <c r="B10" s="11">
        <v>265.47699999999998</v>
      </c>
      <c r="C10" s="11">
        <v>3655.7840999999999</v>
      </c>
      <c r="D10" s="8">
        <f t="shared" si="0"/>
        <v>0</v>
      </c>
      <c r="E10" s="9">
        <f t="shared" si="1"/>
        <v>3655.7840999999999</v>
      </c>
    </row>
    <row r="11" spans="1:5">
      <c r="A11" s="10" t="s">
        <v>10</v>
      </c>
      <c r="B11" s="11">
        <v>153.624</v>
      </c>
      <c r="C11" s="11">
        <v>1483.5481</v>
      </c>
      <c r="D11" s="8">
        <f t="shared" si="0"/>
        <v>0</v>
      </c>
      <c r="E11" s="9">
        <f t="shared" si="1"/>
        <v>1483.5481</v>
      </c>
    </row>
    <row r="12" spans="1:5">
      <c r="A12" s="12" t="s">
        <v>11</v>
      </c>
      <c r="B12" s="13">
        <v>225.0214</v>
      </c>
      <c r="C12" s="13">
        <v>3412.1111999999998</v>
      </c>
      <c r="D12" s="8">
        <f t="shared" si="0"/>
        <v>0</v>
      </c>
      <c r="E12" s="9">
        <f>C12-D12</f>
        <v>3412.1111999999998</v>
      </c>
    </row>
    <row r="13" spans="1:5">
      <c r="A13" s="14" t="s">
        <v>14</v>
      </c>
      <c r="B13" s="15">
        <v>230</v>
      </c>
      <c r="C13" s="16"/>
      <c r="D13" s="23"/>
      <c r="E13" s="23"/>
    </row>
    <row r="15" spans="1:5" ht="16.5">
      <c r="A15" s="17" t="s">
        <v>15</v>
      </c>
      <c r="B15" s="18">
        <v>0</v>
      </c>
      <c r="C15" s="19"/>
      <c r="D15" s="1" t="s">
        <v>21</v>
      </c>
      <c r="E15" s="16">
        <f>SUMSQ(E2:E12)</f>
        <v>108275208.32677007</v>
      </c>
    </row>
    <row r="16" spans="1:5">
      <c r="A16" s="20" t="s">
        <v>16</v>
      </c>
      <c r="B16" s="21">
        <v>0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3"/>
  <sheetViews>
    <sheetView workbookViewId="0"/>
  </sheetViews>
  <sheetFormatPr defaultRowHeight="13.5"/>
  <cols>
    <col min="2" max="2" width="12.375" bestFit="1" customWidth="1"/>
    <col min="3" max="3" width="12.25" bestFit="1" customWidth="1"/>
  </cols>
  <sheetData>
    <row r="1" spans="1:3">
      <c r="A1" s="32" t="s">
        <v>0</v>
      </c>
      <c r="B1" s="32" t="s">
        <v>1</v>
      </c>
      <c r="C1" s="32" t="s">
        <v>22</v>
      </c>
    </row>
    <row r="2" spans="1:3">
      <c r="A2" s="33" t="s">
        <v>2</v>
      </c>
      <c r="B2" s="34">
        <v>268.78440000000001</v>
      </c>
      <c r="C2" s="34">
        <v>3233.4899</v>
      </c>
    </row>
    <row r="3" spans="1:3">
      <c r="A3" s="35" t="s">
        <v>23</v>
      </c>
      <c r="B3" s="36">
        <v>252.14769999999999</v>
      </c>
      <c r="C3" s="36">
        <v>2814.7411000000002</v>
      </c>
    </row>
    <row r="4" spans="1:3">
      <c r="A4" s="35" t="s">
        <v>4</v>
      </c>
      <c r="B4" s="36">
        <v>300.68990000000002</v>
      </c>
      <c r="C4" s="36">
        <v>4605.4004999999997</v>
      </c>
    </row>
    <row r="5" spans="1:3">
      <c r="A5" s="35" t="s">
        <v>24</v>
      </c>
      <c r="B5" s="36">
        <v>206.7501</v>
      </c>
      <c r="C5" s="36">
        <v>2859.6966000000002</v>
      </c>
    </row>
    <row r="6" spans="1:3">
      <c r="A6" s="35" t="s">
        <v>6</v>
      </c>
      <c r="B6" s="36">
        <v>280.35410000000002</v>
      </c>
      <c r="C6" s="36">
        <v>4155.741</v>
      </c>
    </row>
    <row r="7" spans="1:3">
      <c r="A7" s="35" t="s">
        <v>25</v>
      </c>
      <c r="B7" s="36">
        <v>172.65299999999999</v>
      </c>
      <c r="C7" s="36">
        <v>2062.5630000000001</v>
      </c>
    </row>
    <row r="8" spans="1:3">
      <c r="A8" s="35" t="s">
        <v>26</v>
      </c>
      <c r="B8" s="36">
        <v>244.57409999999999</v>
      </c>
      <c r="C8" s="36">
        <v>2587.0454</v>
      </c>
    </row>
    <row r="9" spans="1:3">
      <c r="A9" s="35" t="s">
        <v>27</v>
      </c>
      <c r="B9" s="36">
        <v>212.3535</v>
      </c>
      <c r="C9" s="36">
        <v>2254.7898</v>
      </c>
    </row>
    <row r="10" spans="1:3">
      <c r="A10" s="35" t="s">
        <v>28</v>
      </c>
      <c r="B10" s="36">
        <v>265.47699999999998</v>
      </c>
      <c r="C10" s="36">
        <v>3655.7840999999999</v>
      </c>
    </row>
    <row r="11" spans="1:3">
      <c r="A11" s="35" t="s">
        <v>10</v>
      </c>
      <c r="B11" s="36">
        <v>153.624</v>
      </c>
      <c r="C11" s="36">
        <v>1483.5481</v>
      </c>
    </row>
    <row r="12" spans="1:3">
      <c r="A12" s="37" t="s">
        <v>29</v>
      </c>
      <c r="B12" s="38">
        <v>225.0214</v>
      </c>
      <c r="C12" s="38">
        <v>3412.1111999999998</v>
      </c>
    </row>
    <row r="13" spans="1:3">
      <c r="A13" s="39" t="s">
        <v>30</v>
      </c>
      <c r="B13" s="40">
        <v>230</v>
      </c>
      <c r="C13" s="1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3"/>
  <sheetViews>
    <sheetView tabSelected="1" workbookViewId="0"/>
  </sheetViews>
  <sheetFormatPr defaultRowHeight="13.5"/>
  <cols>
    <col min="2" max="2" width="12.375" bestFit="1" customWidth="1"/>
    <col min="3" max="3" width="12.25" bestFit="1" customWidth="1"/>
  </cols>
  <sheetData>
    <row r="1" spans="1:3">
      <c r="A1" s="32" t="s">
        <v>0</v>
      </c>
      <c r="B1" s="32" t="s">
        <v>1</v>
      </c>
      <c r="C1" s="32" t="s">
        <v>22</v>
      </c>
    </row>
    <row r="2" spans="1:3">
      <c r="A2" s="33" t="s">
        <v>2</v>
      </c>
      <c r="B2" s="34">
        <v>268.78440000000001</v>
      </c>
      <c r="C2" s="34">
        <v>3233.4899</v>
      </c>
    </row>
    <row r="3" spans="1:3">
      <c r="A3" s="35" t="s">
        <v>3</v>
      </c>
      <c r="B3" s="36">
        <v>252.14769999999999</v>
      </c>
      <c r="C3" s="36">
        <v>2814.7411000000002</v>
      </c>
    </row>
    <row r="4" spans="1:3">
      <c r="A4" s="35" t="s">
        <v>4</v>
      </c>
      <c r="B4" s="36">
        <v>300.68990000000002</v>
      </c>
      <c r="C4" s="36">
        <v>4605.4004999999997</v>
      </c>
    </row>
    <row r="5" spans="1:3">
      <c r="A5" s="35" t="s">
        <v>5</v>
      </c>
      <c r="B5" s="36">
        <v>206.7501</v>
      </c>
      <c r="C5" s="36">
        <v>2859.6966000000002</v>
      </c>
    </row>
    <row r="6" spans="1:3">
      <c r="A6" s="35" t="s">
        <v>6</v>
      </c>
      <c r="B6" s="36">
        <v>280.35410000000002</v>
      </c>
      <c r="C6" s="36">
        <v>4155.741</v>
      </c>
    </row>
    <row r="7" spans="1:3">
      <c r="A7" s="35" t="s">
        <v>7</v>
      </c>
      <c r="B7" s="36">
        <v>172.65299999999999</v>
      </c>
      <c r="C7" s="36">
        <v>2062.5630000000001</v>
      </c>
    </row>
    <row r="8" spans="1:3">
      <c r="A8" s="35" t="s">
        <v>8</v>
      </c>
      <c r="B8" s="36">
        <v>244.57409999999999</v>
      </c>
      <c r="C8" s="36">
        <v>2587.0454</v>
      </c>
    </row>
    <row r="9" spans="1:3">
      <c r="A9" s="35" t="s">
        <v>9</v>
      </c>
      <c r="B9" s="36">
        <v>212.3535</v>
      </c>
      <c r="C9" s="36">
        <v>2254.7898</v>
      </c>
    </row>
    <row r="10" spans="1:3">
      <c r="A10" s="35" t="s">
        <v>13</v>
      </c>
      <c r="B10" s="36">
        <v>265.47699999999998</v>
      </c>
      <c r="C10" s="36">
        <v>3655.7840999999999</v>
      </c>
    </row>
    <row r="11" spans="1:3">
      <c r="A11" s="35" t="s">
        <v>10</v>
      </c>
      <c r="B11" s="36">
        <v>153.624</v>
      </c>
      <c r="C11" s="36">
        <v>1483.5481</v>
      </c>
    </row>
    <row r="12" spans="1:3">
      <c r="A12" s="37" t="s">
        <v>11</v>
      </c>
      <c r="B12" s="38">
        <v>225.0214</v>
      </c>
      <c r="C12" s="38">
        <v>3412.1111999999998</v>
      </c>
    </row>
    <row r="13" spans="1:3">
      <c r="A13" s="39" t="s">
        <v>14</v>
      </c>
      <c r="B13" s="40">
        <v>230</v>
      </c>
      <c r="C13" s="1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分析結果</vt:lpstr>
      <vt:lpstr>初期値</vt:lpstr>
      <vt:lpstr>散布図</vt:lpstr>
      <vt:lpstr>データ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nakayama</dc:creator>
  <cp:lastModifiedBy>atsuho</cp:lastModifiedBy>
  <dcterms:created xsi:type="dcterms:W3CDTF">2008-09-17T06:03:14Z</dcterms:created>
  <dcterms:modified xsi:type="dcterms:W3CDTF">2009-03-31T17:15:23Z</dcterms:modified>
</cp:coreProperties>
</file>